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3\_ZamowieniaPubliczne\PRZETARGI\ANNA SYCHOWICZ\2026\do 170 tys\59- rejestratory temperatury\Zaproszenie z załącznikami\"/>
    </mc:Choice>
  </mc:AlternateContent>
  <xr:revisionPtr revIDLastSave="0" documentId="13_ncr:1_{390E1B0A-0612-4F19-B3D0-130B39764F22}" xr6:coauthVersionLast="47" xr6:coauthVersionMax="47" xr10:uidLastSave="{00000000-0000-0000-0000-000000000000}"/>
  <bookViews>
    <workbookView xWindow="-108" yWindow="-108" windowWidth="23256" windowHeight="12576" xr2:uid="{C5735F2C-5537-496E-9FB8-EE6A548A122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L14" i="1"/>
  <c r="J14" i="1"/>
  <c r="J12" i="1"/>
  <c r="L12" i="1" s="1"/>
  <c r="N12" i="1" s="1"/>
  <c r="M12" i="1" s="1"/>
  <c r="H10" i="1"/>
  <c r="J10" i="1" s="1"/>
  <c r="L10" i="1" s="1"/>
  <c r="N10" i="1" s="1"/>
  <c r="M10" i="1" s="1"/>
  <c r="H11" i="1"/>
  <c r="J11" i="1" s="1"/>
  <c r="L11" i="1" s="1"/>
  <c r="N11" i="1" s="1"/>
  <c r="M11" i="1" s="1"/>
  <c r="H12" i="1"/>
  <c r="H13" i="1"/>
  <c r="J13" i="1" s="1"/>
  <c r="L13" i="1" s="1"/>
  <c r="N13" i="1" s="1"/>
  <c r="M13" i="1" s="1"/>
  <c r="H8" i="1" l="1"/>
  <c r="J8" i="1" s="1"/>
  <c r="L8" i="1" s="1"/>
  <c r="N8" i="1" s="1"/>
  <c r="M8" i="1" s="1"/>
  <c r="H9" i="1"/>
  <c r="J9" i="1" s="1"/>
  <c r="L9" i="1" s="1"/>
  <c r="N9" i="1" s="1"/>
  <c r="M9" i="1" s="1"/>
  <c r="H7" i="1" l="1"/>
  <c r="J7" i="1" s="1"/>
  <c r="L7" i="1" l="1"/>
  <c r="N7" i="1" l="1"/>
  <c r="M7" i="1" l="1"/>
</calcChain>
</file>

<file path=xl/sharedStrings.xml><?xml version="1.0" encoding="utf-8"?>
<sst xmlns="http://schemas.openxmlformats.org/spreadsheetml/2006/main" count="47" uniqueCount="41">
  <si>
    <t>FORMULARZ CENOWY</t>
  </si>
  <si>
    <t>Lp</t>
  </si>
  <si>
    <t>Szczegółowy opis przedmiotu zamówienia</t>
  </si>
  <si>
    <t>jedn. miary</t>
  </si>
  <si>
    <t>Ilość podstawowa</t>
  </si>
  <si>
    <t>Ilość razem</t>
  </si>
  <si>
    <t xml:space="preserve">cena jednostkowa netto </t>
  </si>
  <si>
    <t>wartość netto</t>
  </si>
  <si>
    <t>stawka VAT</t>
  </si>
  <si>
    <t>cena jednostkowa brutto</t>
  </si>
  <si>
    <t>razem netto</t>
  </si>
  <si>
    <t>razem VAT</t>
  </si>
  <si>
    <t>razem brutto</t>
  </si>
  <si>
    <t>wartość VAT</t>
  </si>
  <si>
    <t>wartość brutto</t>
  </si>
  <si>
    <t>DZPZ/2651/59/2026</t>
  </si>
  <si>
    <t xml:space="preserve">  Nr katalogowy, producent,  nazwa handlowa (tożsama z nazwą, która będzie widniała na fakturze) </t>
  </si>
  <si>
    <t xml:space="preserve">Opis produktu oferowanego (należy odnieść się do każdego parametru wskazanego w opisie przedmiotu zamówienia </t>
  </si>
  <si>
    <t>Urządzenie do zczytywania danych z czujników tzw Gateway. Zawierające moduł Ethernetowy oraz Bluetooth,  odbierający pomiary ze wszystkich sensorów znajdujących się w jego zasięgu oraz przesyłające zaczytane dane przez Internet do konta w platformie w chmurze internetowej. Obsługa dużej ilości sensorów (pow 100). Zasilane przy pomocy ładowarki sieciowej. Gateway wymaga zapisu w swojej pamięci ok 500 000 pomiarów w przypadku braku połączenia z platformą. Gateway nie wymagający instalacji sterowników ani oprogramowania</t>
  </si>
  <si>
    <r>
      <t xml:space="preserve">Bezprzewodowe rejestratory </t>
    </r>
    <r>
      <rPr>
        <b/>
        <sz val="11"/>
        <rFont val="Calibri"/>
        <family val="2"/>
        <scheme val="minor"/>
      </rPr>
      <t>temperatury</t>
    </r>
    <r>
      <rPr>
        <sz val="11"/>
        <rFont val="Calibri"/>
        <family val="2"/>
        <charset val="238"/>
        <scheme val="minor"/>
      </rPr>
      <t xml:space="preserve"> do pomiarów stacjonarnych lub do pomiaru temperatury w trakcie transportu. Pomiar z dokładnością do 0.4 °C w zakresie od 0 °C do +70 °C i z dokładnością 0.5°C w zakresie -35 do 0 °C 
Sensory współpracujące z aplikacjami i umożliwiające m.in. rejestrowanie temperatury, powiadomienia o przekroczeniu bezpiecznych progów temperatury i generowanie automatycznych raportów. Urządzenia zasilane baterią/akumulatorem, (trwałość ok dwóch lat). Rejestratory komunikujące się ze smartfonami lub Gateway w technice Bluetooth. Zasięg sensora wynosi ok. 100 m w otwartej przestrzeni. Sensory rejestrują w swojej pamięci 40 000 pomiarów temperatury.</t>
    </r>
  </si>
  <si>
    <t>Wzorcowanie rejestratora w zakresie temperatur 2-8 C. Wzorcowanie zgodnie z normą ISO/IEC 17025. Badanie w akredytowanym laboratorium pomiarowym, przy użyciu termometru laboratoryjnego wzorcowanego z odniesieniem do wzorców Głównego Urzędu Miar. Okres ważności wzorcowania m.in.2 lata</t>
  </si>
  <si>
    <r>
      <t xml:space="preserve">Bezprzewodowe rejestratory </t>
    </r>
    <r>
      <rPr>
        <b/>
        <sz val="11"/>
        <rFont val="Calibri"/>
        <family val="2"/>
        <scheme val="minor"/>
      </rPr>
      <t xml:space="preserve">temperatury i wilgotności </t>
    </r>
    <r>
      <rPr>
        <sz val="11"/>
        <rFont val="Calibri"/>
        <family val="2"/>
        <charset val="238"/>
        <scheme val="minor"/>
      </rPr>
      <t>do pomiarów stacjonarnych lub do pomiaru temperatury w trakcie transportu. Pomiar temperatury z dokładnością do 0.4 °C w zakresie od 0 °C do +70 °C i z dokładnością 0.5 °C w zakresie -35 do 0 °C
Zakres pomiaru wilgotności : 0 do 99% RH
Dokładność pomiaru wilgotności: do 3% w zakresie od 0 do 90%, do 4% w zakresie ponad 90%. 
Sensory współpracujące z aplikacjami i umożliwiające m.in. rejestrowanie temperatury, powiadomienia o przekroczeniu bezpiecznych progów temperatury i generowanie automatycznych raportów. Urządzenia zasilane baterią/akumulatorem, (trwałość ok dwóch lat). Rejestratory komunikujące się ze smartfonami lub Gateway w technice Bluetooth. Zasięg sensora wynosi ok. 100 m w otwartej przestrzeni. Sensory rejestrują w swojej pamięci 40 000 pomiarów temperatury.</t>
    </r>
  </si>
  <si>
    <t>Wzorcowanie rejestratora w zakresie temperatur 15-25 C oraz wilgotności . Wzorcowanie zgodnie z normą ISO/IEC 17025. Badanie w akredytowanym laboratorium pomiarowym, przy użyciu termometru laboratoryjnego wzorcowanego z odniesieniem do wzorców Głównego Urzędu Miar. Okres ważności wzorcowania m.in.2 lata</t>
  </si>
  <si>
    <t>szt</t>
  </si>
  <si>
    <t>Ilość prawa opcji</t>
  </si>
  <si>
    <t>X</t>
  </si>
  <si>
    <t>Y</t>
  </si>
  <si>
    <t>Z</t>
  </si>
  <si>
    <t>A</t>
  </si>
  <si>
    <t>B</t>
  </si>
  <si>
    <t>D</t>
  </si>
  <si>
    <t>E=C*D</t>
  </si>
  <si>
    <t>V</t>
  </si>
  <si>
    <t>F</t>
  </si>
  <si>
    <t>H=E+F</t>
  </si>
  <si>
    <t>G=H/C</t>
  </si>
  <si>
    <t xml:space="preserve">Załącznik nr 2 </t>
  </si>
  <si>
    <t xml:space="preserve">UWAGA! POWYŻSZY FORMULARZ CENOWY ZAWIERA AUTOMATYCZNE FUNKCJE - NALEŻY UZUPEŁNIĆ KOLUMNY X, Y, D i V. ZAMAWIAJĄCY ZAZNACZA, ŻE NINIEJSZY FORMULARZ JEST TYLKO WZOREM I TO DO WYKONAWCY NALEŻY PRAWIDŁOWE OBLICZENIE CENY. </t>
  </si>
  <si>
    <t>C=A+B</t>
  </si>
  <si>
    <t>pakiet sms  do powiadomień - (1000 szt lub w przeliczeniu na inną ilość)</t>
  </si>
  <si>
    <t>Dostęp do platformy w chmurze dla pojedynczego sensora przez okres 4 lat.
Platforma umożliwiająca bieżący podgląd sensorów ( kompatybilna z systemami komupterowymi jak i aplikacjami na smartfon), umowżliwająca gromadzenie danych i  generowanie raportów z sensorów (pdf,csv), nieograniczona liczba użytkowników, umożliwiająca  wysyłanie powiadomień w postaci sms jak i e-mail. Raporty w formie wykresów jak i tabeli danych.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</si>
</sst>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rgb="FF000000"/>
      <name val="Calibri"/>
      <family val="2"/>
    </font>
    <font>
      <sz val="11"/>
      <color indexed="8"/>
      <name val="Calibri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41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 applyBorder="0"/>
    <xf numFmtId="0" fontId="4" fillId="0" borderId="0" applyBorder="0" applyProtection="0"/>
  </cellStyleXfs>
  <cellXfs count="46">
    <xf numFmtId="0" fontId="0" fillId="0" borderId="0" xfId="0"/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9" fillId="3" borderId="1" xfId="2" applyFont="1" applyFill="1" applyBorder="1" applyAlignment="1">
      <alignment horizontal="center" vertical="center" wrapText="1"/>
    </xf>
    <xf numFmtId="0" fontId="9" fillId="7" borderId="1" xfId="2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2" fontId="9" fillId="0" borderId="1" xfId="2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2" fontId="7" fillId="2" borderId="2" xfId="2" applyNumberFormat="1" applyFont="1" applyFill="1" applyBorder="1" applyAlignment="1">
      <alignment horizontal="center" vertical="center" wrapText="1"/>
    </xf>
    <xf numFmtId="0" fontId="7" fillId="0" borderId="3" xfId="2" applyFont="1" applyBorder="1" applyAlignment="1">
      <alignment vertical="center" wrapText="1"/>
    </xf>
    <xf numFmtId="44" fontId="7" fillId="2" borderId="3" xfId="2" applyNumberFormat="1" applyFont="1" applyFill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2" fontId="7" fillId="6" borderId="0" xfId="2" applyNumberFormat="1" applyFont="1" applyFill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4" fontId="7" fillId="6" borderId="0" xfId="2" applyNumberFormat="1" applyFont="1" applyFill="1" applyAlignment="1">
      <alignment vertical="center" wrapText="1"/>
    </xf>
    <xf numFmtId="44" fontId="8" fillId="0" borderId="0" xfId="1" applyFont="1" applyFill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9" fillId="0" borderId="9" xfId="4" applyFont="1" applyBorder="1" applyAlignment="1">
      <alignment horizontal="center" vertical="center" wrapText="1"/>
    </xf>
    <xf numFmtId="9" fontId="5" fillId="4" borderId="1" xfId="0" applyNumberFormat="1" applyFont="1" applyFill="1" applyBorder="1" applyAlignment="1">
      <alignment horizontal="center" vertical="center" wrapText="1"/>
    </xf>
    <xf numFmtId="44" fontId="5" fillId="0" borderId="1" xfId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2" fontId="9" fillId="0" borderId="5" xfId="2" applyNumberFormat="1" applyFont="1" applyBorder="1" applyAlignment="1">
      <alignment horizontal="center" vertical="center" wrapText="1"/>
    </xf>
    <xf numFmtId="44" fontId="5" fillId="0" borderId="5" xfId="1" applyFont="1" applyFill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5" xfId="0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horizontal="left" vertical="center" wrapText="1"/>
    </xf>
    <xf numFmtId="0" fontId="11" fillId="10" borderId="5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7" fillId="6" borderId="1" xfId="2" applyFont="1" applyFill="1" applyBorder="1" applyAlignment="1">
      <alignment horizontal="center" vertical="center" wrapText="1"/>
    </xf>
    <xf numFmtId="0" fontId="13" fillId="6" borderId="1" xfId="2" applyFont="1" applyFill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</cellXfs>
  <cellStyles count="5">
    <cellStyle name="Excel Built-in Normal" xfId="2" xr:uid="{8A04E55A-92BB-45D9-9966-17BB45782DCB}"/>
    <cellStyle name="Normalny" xfId="0" builtinId="0"/>
    <cellStyle name="Normalny 2" xfId="3" xr:uid="{76D56D7A-F900-4F19-A7BB-241FA65C0683}"/>
    <cellStyle name="Normalny 5" xfId="4" xr:uid="{629544FA-38C2-409A-907A-A71B1EDEDAA0}"/>
    <cellStyle name="Walutowy" xfId="1" builtinId="4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4F480"/>
      <color rgb="FFC3936B"/>
      <color rgb="FFA6A0D0"/>
      <color rgb="FFFED8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71A64-0328-4CB3-9C19-9CD0EFC9E5E4}">
  <dimension ref="A1:N16"/>
  <sheetViews>
    <sheetView tabSelected="1" topLeftCell="B10" workbookViewId="0">
      <selection activeCell="B13" sqref="B13"/>
    </sheetView>
  </sheetViews>
  <sheetFormatPr defaultColWidth="9.109375" defaultRowHeight="13.8" x14ac:dyDescent="0.25"/>
  <cols>
    <col min="1" max="1" width="5" style="2" customWidth="1"/>
    <col min="2" max="2" width="41.44140625" style="2" customWidth="1"/>
    <col min="3" max="4" width="29.109375" style="2" customWidth="1"/>
    <col min="5" max="5" width="7.6640625" style="2" customWidth="1"/>
    <col min="6" max="6" width="12.109375" style="2" bestFit="1" customWidth="1"/>
    <col min="7" max="7" width="12" style="2" bestFit="1" customWidth="1"/>
    <col min="8" max="8" width="9" style="2" bestFit="1" customWidth="1"/>
    <col min="9" max="9" width="12.6640625" style="2" customWidth="1"/>
    <col min="10" max="10" width="11.6640625" style="2" bestFit="1" customWidth="1"/>
    <col min="11" max="11" width="11" style="2" customWidth="1"/>
    <col min="12" max="12" width="12" style="2" customWidth="1"/>
    <col min="13" max="13" width="13.109375" style="2" customWidth="1"/>
    <col min="14" max="14" width="13.88671875" style="2" bestFit="1" customWidth="1"/>
    <col min="15" max="16384" width="9.109375" style="2"/>
  </cols>
  <sheetData>
    <row r="1" spans="1:14" x14ac:dyDescent="0.25">
      <c r="A1" s="1"/>
      <c r="B1" s="1"/>
      <c r="C1" s="3"/>
      <c r="D1" s="3"/>
      <c r="E1" s="1"/>
      <c r="F1" s="1"/>
      <c r="G1" s="1"/>
      <c r="H1" s="1"/>
      <c r="I1" s="1"/>
      <c r="J1" s="1"/>
      <c r="K1" s="1"/>
      <c r="L1" s="1"/>
      <c r="M1" s="42"/>
      <c r="N1" s="42"/>
    </row>
    <row r="2" spans="1:14" ht="38.25" customHeight="1" x14ac:dyDescent="0.25">
      <c r="A2" s="1"/>
      <c r="B2" s="3"/>
      <c r="C2" s="42" t="s">
        <v>0</v>
      </c>
      <c r="D2" s="42"/>
      <c r="E2" s="42"/>
      <c r="F2" s="42"/>
      <c r="G2" s="1"/>
      <c r="H2" s="1"/>
      <c r="I2" s="1"/>
      <c r="J2" s="1"/>
      <c r="K2" s="42" t="s">
        <v>36</v>
      </c>
      <c r="L2" s="42"/>
      <c r="M2" s="1"/>
      <c r="N2" s="1"/>
    </row>
    <row r="3" spans="1:14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27.75" customHeight="1" x14ac:dyDescent="0.25">
      <c r="A4" s="43" t="s">
        <v>15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 ht="19.95" customHeight="1" x14ac:dyDescent="0.25">
      <c r="A5" s="39"/>
      <c r="B5" s="40"/>
      <c r="C5" s="40" t="s">
        <v>25</v>
      </c>
      <c r="D5" s="40" t="s">
        <v>26</v>
      </c>
      <c r="E5" s="40" t="s">
        <v>27</v>
      </c>
      <c r="F5" s="40" t="s">
        <v>28</v>
      </c>
      <c r="G5" s="40" t="s">
        <v>29</v>
      </c>
      <c r="H5" s="40" t="s">
        <v>38</v>
      </c>
      <c r="I5" s="40" t="s">
        <v>30</v>
      </c>
      <c r="J5" s="40" t="s">
        <v>31</v>
      </c>
      <c r="K5" s="40" t="s">
        <v>32</v>
      </c>
      <c r="L5" s="40" t="s">
        <v>33</v>
      </c>
      <c r="M5" s="40" t="s">
        <v>35</v>
      </c>
      <c r="N5" s="40" t="s">
        <v>34</v>
      </c>
    </row>
    <row r="6" spans="1:14" ht="61.95" customHeight="1" thickBot="1" x14ac:dyDescent="0.3">
      <c r="A6" s="5" t="s">
        <v>1</v>
      </c>
      <c r="B6" s="5" t="s">
        <v>2</v>
      </c>
      <c r="C6" s="5" t="s">
        <v>17</v>
      </c>
      <c r="D6" s="5" t="s">
        <v>16</v>
      </c>
      <c r="E6" s="5" t="s">
        <v>3</v>
      </c>
      <c r="F6" s="5" t="s">
        <v>4</v>
      </c>
      <c r="G6" s="6" t="s">
        <v>24</v>
      </c>
      <c r="H6" s="5" t="s">
        <v>5</v>
      </c>
      <c r="I6" s="5" t="s">
        <v>6</v>
      </c>
      <c r="J6" s="5" t="s">
        <v>7</v>
      </c>
      <c r="K6" s="5" t="s">
        <v>8</v>
      </c>
      <c r="L6" s="5" t="s">
        <v>13</v>
      </c>
      <c r="M6" s="5" t="s">
        <v>9</v>
      </c>
      <c r="N6" s="5" t="s">
        <v>14</v>
      </c>
    </row>
    <row r="7" spans="1:14" ht="187.2" x14ac:dyDescent="0.25">
      <c r="A7" s="7">
        <v>1</v>
      </c>
      <c r="B7" s="33" t="s">
        <v>18</v>
      </c>
      <c r="C7" s="7"/>
      <c r="D7" s="7"/>
      <c r="E7" s="7" t="s">
        <v>23</v>
      </c>
      <c r="F7" s="24">
        <v>36</v>
      </c>
      <c r="G7" s="8">
        <v>20</v>
      </c>
      <c r="H7" s="9">
        <f>F7+G7</f>
        <v>56</v>
      </c>
      <c r="I7" s="8"/>
      <c r="J7" s="10">
        <f>ROUND(H7*I7,2)</f>
        <v>0</v>
      </c>
      <c r="K7" s="25"/>
      <c r="L7" s="26">
        <f>ROUND(J7*K7,2)</f>
        <v>0</v>
      </c>
      <c r="M7" s="26">
        <f>ROUND(N7/H7,2)</f>
        <v>0</v>
      </c>
      <c r="N7" s="26">
        <f>ROUND(SUM(L7,J7),2)</f>
        <v>0</v>
      </c>
    </row>
    <row r="8" spans="1:14" ht="230.4" x14ac:dyDescent="0.25">
      <c r="A8" s="7">
        <v>2</v>
      </c>
      <c r="B8" s="34" t="s">
        <v>19</v>
      </c>
      <c r="C8" s="7"/>
      <c r="D8" s="7"/>
      <c r="E8" s="7" t="s">
        <v>23</v>
      </c>
      <c r="F8" s="24">
        <v>54</v>
      </c>
      <c r="G8" s="8">
        <v>25</v>
      </c>
      <c r="H8" s="9">
        <f t="shared" ref="H8:H13" si="0">F8+G8</f>
        <v>79</v>
      </c>
      <c r="I8" s="8"/>
      <c r="J8" s="10">
        <f t="shared" ref="J8:J13" si="1">ROUND(H8*I8,2)</f>
        <v>0</v>
      </c>
      <c r="K8" s="8"/>
      <c r="L8" s="26">
        <f t="shared" ref="L8:L13" si="2">ROUND(J8*K8,2)</f>
        <v>0</v>
      </c>
      <c r="M8" s="26">
        <f t="shared" ref="M8:M13" si="3">ROUND(N8/H8,2)</f>
        <v>0</v>
      </c>
      <c r="N8" s="26">
        <f t="shared" ref="N8:N13" si="4">ROUND(SUM(L8,J8),2)</f>
        <v>0</v>
      </c>
    </row>
    <row r="9" spans="1:14" ht="115.2" x14ac:dyDescent="0.25">
      <c r="A9" s="7">
        <v>3</v>
      </c>
      <c r="B9" s="35" t="s">
        <v>20</v>
      </c>
      <c r="C9" s="23"/>
      <c r="D9" s="23"/>
      <c r="E9" s="23" t="s">
        <v>23</v>
      </c>
      <c r="F9" s="24">
        <v>54</v>
      </c>
      <c r="G9" s="8">
        <v>25</v>
      </c>
      <c r="H9" s="28">
        <f t="shared" si="0"/>
        <v>79</v>
      </c>
      <c r="I9" s="27"/>
      <c r="J9" s="29">
        <f t="shared" si="1"/>
        <v>0</v>
      </c>
      <c r="K9" s="27"/>
      <c r="L9" s="30">
        <f t="shared" si="2"/>
        <v>0</v>
      </c>
      <c r="M9" s="30">
        <f t="shared" si="3"/>
        <v>0</v>
      </c>
      <c r="N9" s="30">
        <f t="shared" si="4"/>
        <v>0</v>
      </c>
    </row>
    <row r="10" spans="1:14" ht="302.39999999999998" x14ac:dyDescent="0.25">
      <c r="A10" s="31">
        <v>4</v>
      </c>
      <c r="B10" s="36" t="s">
        <v>21</v>
      </c>
      <c r="C10" s="7"/>
      <c r="D10" s="7"/>
      <c r="E10" s="7" t="s">
        <v>23</v>
      </c>
      <c r="F10" s="32">
        <v>83</v>
      </c>
      <c r="G10" s="8">
        <v>50</v>
      </c>
      <c r="H10" s="28">
        <f t="shared" si="0"/>
        <v>133</v>
      </c>
      <c r="I10" s="8"/>
      <c r="J10" s="29">
        <f t="shared" si="1"/>
        <v>0</v>
      </c>
      <c r="K10" s="8"/>
      <c r="L10" s="30">
        <f t="shared" si="2"/>
        <v>0</v>
      </c>
      <c r="M10" s="30">
        <f t="shared" si="3"/>
        <v>0</v>
      </c>
      <c r="N10" s="30">
        <f t="shared" si="4"/>
        <v>0</v>
      </c>
    </row>
    <row r="11" spans="1:14" ht="115.2" x14ac:dyDescent="0.25">
      <c r="A11" s="31">
        <v>5</v>
      </c>
      <c r="B11" s="36" t="s">
        <v>22</v>
      </c>
      <c r="C11" s="7"/>
      <c r="D11" s="7"/>
      <c r="E11" s="7" t="s">
        <v>23</v>
      </c>
      <c r="F11" s="32">
        <v>83</v>
      </c>
      <c r="G11" s="8">
        <v>50</v>
      </c>
      <c r="H11" s="28">
        <f t="shared" si="0"/>
        <v>133</v>
      </c>
      <c r="I11" s="8"/>
      <c r="J11" s="29">
        <f t="shared" si="1"/>
        <v>0</v>
      </c>
      <c r="K11" s="8"/>
      <c r="L11" s="30">
        <f t="shared" si="2"/>
        <v>0</v>
      </c>
      <c r="M11" s="30">
        <f t="shared" si="3"/>
        <v>0</v>
      </c>
      <c r="N11" s="30">
        <f t="shared" si="4"/>
        <v>0</v>
      </c>
    </row>
    <row r="12" spans="1:14" ht="28.8" x14ac:dyDescent="0.25">
      <c r="A12" s="31">
        <v>6</v>
      </c>
      <c r="B12" s="37" t="s">
        <v>39</v>
      </c>
      <c r="C12" s="7"/>
      <c r="D12" s="7"/>
      <c r="E12" s="7" t="s">
        <v>23</v>
      </c>
      <c r="F12" s="32">
        <v>5</v>
      </c>
      <c r="G12" s="8">
        <v>0</v>
      </c>
      <c r="H12" s="28">
        <f t="shared" si="0"/>
        <v>5</v>
      </c>
      <c r="I12" s="8"/>
      <c r="J12" s="29">
        <f t="shared" si="1"/>
        <v>0</v>
      </c>
      <c r="K12" s="8"/>
      <c r="L12" s="30">
        <f t="shared" si="2"/>
        <v>0</v>
      </c>
      <c r="M12" s="30">
        <f t="shared" si="3"/>
        <v>0</v>
      </c>
      <c r="N12" s="30">
        <f t="shared" si="4"/>
        <v>0</v>
      </c>
    </row>
    <row r="13" spans="1:14" ht="158.4" x14ac:dyDescent="0.25">
      <c r="A13" s="31">
        <v>7</v>
      </c>
      <c r="B13" s="38" t="s">
        <v>40</v>
      </c>
      <c r="C13" s="7"/>
      <c r="D13" s="7"/>
      <c r="E13" s="7" t="s">
        <v>23</v>
      </c>
      <c r="F13" s="32">
        <v>134</v>
      </c>
      <c r="G13" s="8">
        <v>75</v>
      </c>
      <c r="H13" s="9">
        <f t="shared" si="0"/>
        <v>209</v>
      </c>
      <c r="I13" s="8"/>
      <c r="J13" s="10">
        <f t="shared" si="1"/>
        <v>0</v>
      </c>
      <c r="K13" s="8"/>
      <c r="L13" s="26">
        <f t="shared" si="2"/>
        <v>0</v>
      </c>
      <c r="M13" s="26">
        <f t="shared" si="3"/>
        <v>0</v>
      </c>
      <c r="N13" s="26">
        <f t="shared" si="4"/>
        <v>0</v>
      </c>
    </row>
    <row r="14" spans="1:14" ht="75.599999999999994" customHeight="1" x14ac:dyDescent="0.25">
      <c r="A14" s="11"/>
      <c r="B14" s="44" t="s">
        <v>37</v>
      </c>
      <c r="C14" s="44"/>
      <c r="D14" s="44"/>
      <c r="E14" s="44"/>
      <c r="F14" s="44"/>
      <c r="G14" s="44"/>
      <c r="H14" s="45"/>
      <c r="I14" s="12" t="s">
        <v>10</v>
      </c>
      <c r="J14" s="13">
        <f>SUM(J7:J13)</f>
        <v>0</v>
      </c>
      <c r="K14" s="14" t="s">
        <v>11</v>
      </c>
      <c r="L14" s="15">
        <f>SUM(L7:L13)</f>
        <v>0</v>
      </c>
      <c r="M14" s="41" t="s">
        <v>12</v>
      </c>
      <c r="N14" s="15">
        <f>SUM(N7:N13)</f>
        <v>0</v>
      </c>
    </row>
    <row r="15" spans="1:14" x14ac:dyDescent="0.25">
      <c r="A15" s="1"/>
      <c r="B15" s="16"/>
      <c r="C15" s="17"/>
      <c r="D15" s="17"/>
      <c r="E15" s="17"/>
      <c r="F15" s="17"/>
      <c r="G15" s="17"/>
      <c r="H15" s="17"/>
      <c r="I15" s="18"/>
      <c r="J15" s="19"/>
      <c r="K15" s="20"/>
      <c r="L15" s="21"/>
      <c r="M15" s="18"/>
      <c r="N15" s="22"/>
    </row>
    <row r="16" spans="1:14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</sheetData>
  <mergeCells count="5">
    <mergeCell ref="M1:N1"/>
    <mergeCell ref="C2:F2"/>
    <mergeCell ref="A4:N4"/>
    <mergeCell ref="B14:H14"/>
    <mergeCell ref="K2:L2"/>
  </mergeCells>
  <conditionalFormatting sqref="L7:N13">
    <cfRule type="expression" dxfId="1" priority="349" stopIfTrue="1">
      <formula>$O7=#REF!</formula>
    </cfRule>
  </conditionalFormatting>
  <conditionalFormatting sqref="N15">
    <cfRule type="expression" dxfId="0" priority="391" stopIfTrue="1">
      <formula>$O15=#REF!</formula>
    </cfRule>
  </conditionalFormatting>
  <pageMargins left="0.25" right="0.25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Sychowicz</dc:creator>
  <cp:lastModifiedBy>Anna  Sychowicz</cp:lastModifiedBy>
  <cp:lastPrinted>2026-02-09T08:52:54Z</cp:lastPrinted>
  <dcterms:created xsi:type="dcterms:W3CDTF">2023-06-20T09:44:10Z</dcterms:created>
  <dcterms:modified xsi:type="dcterms:W3CDTF">2026-04-10T09:04:43Z</dcterms:modified>
</cp:coreProperties>
</file>