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YCHOWICZ\2025\do 130 tys\101- nici chirurgiczne powtórka\"/>
    </mc:Choice>
  </mc:AlternateContent>
  <xr:revisionPtr revIDLastSave="0" documentId="13_ncr:1_{9B4F39DB-9752-4591-A427-9E76A0DB5A1E}" xr6:coauthVersionLast="47" xr6:coauthVersionMax="47" xr10:uidLastSave="{00000000-0000-0000-0000-000000000000}"/>
  <bookViews>
    <workbookView xWindow="-120" yWindow="-120" windowWidth="29040" windowHeight="15720" xr2:uid="{AB05CC16-DA13-40F4-86C8-BCAA7C6D0237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L28" i="2" s="1"/>
  <c r="N28" i="2" s="1"/>
  <c r="L29" i="2" l="1"/>
  <c r="P28" i="2"/>
  <c r="O28" i="2" s="1"/>
  <c r="N29" i="2" l="1"/>
  <c r="P29" i="2"/>
  <c r="J21" i="2" l="1"/>
  <c r="L21" i="2" s="1"/>
  <c r="J20" i="2"/>
  <c r="L20" i="2" s="1"/>
  <c r="N20" i="2" l="1"/>
  <c r="P20" i="2" s="1"/>
  <c r="O20" i="2" s="1"/>
  <c r="N21" i="2"/>
  <c r="P21" i="2" s="1"/>
  <c r="O21" i="2" s="1"/>
  <c r="J19" i="2" l="1"/>
  <c r="L19" i="2" s="1"/>
  <c r="J18" i="2"/>
  <c r="L18" i="2" s="1"/>
  <c r="J17" i="2"/>
  <c r="L17" i="2" s="1"/>
  <c r="J16" i="2"/>
  <c r="L16" i="2" s="1"/>
  <c r="J15" i="2"/>
  <c r="L15" i="2" s="1"/>
  <c r="L22" i="2" l="1"/>
  <c r="N15" i="2"/>
  <c r="P15" i="2" s="1"/>
  <c r="O15" i="2" s="1"/>
  <c r="N16" i="2"/>
  <c r="P16" i="2" s="1"/>
  <c r="O16" i="2" s="1"/>
  <c r="N17" i="2"/>
  <c r="P17" i="2" s="1"/>
  <c r="O17" i="2" s="1"/>
  <c r="N18" i="2"/>
  <c r="P18" i="2" s="1"/>
  <c r="O18" i="2" s="1"/>
  <c r="N19" i="2"/>
  <c r="P19" i="2" s="1"/>
  <c r="O19" i="2" s="1"/>
  <c r="N22" i="2" l="1"/>
  <c r="P22" i="2"/>
</calcChain>
</file>

<file path=xl/sharedStrings.xml><?xml version="1.0" encoding="utf-8"?>
<sst xmlns="http://schemas.openxmlformats.org/spreadsheetml/2006/main" count="61" uniqueCount="36">
  <si>
    <t>wartość netto</t>
  </si>
  <si>
    <t>Lp</t>
  </si>
  <si>
    <t>Szczegółowy opis przedmiotu zamówienia</t>
  </si>
  <si>
    <t>jedn. miary</t>
  </si>
  <si>
    <t>Ilość podstawowa</t>
  </si>
  <si>
    <t xml:space="preserve">cena jednostkowa netto </t>
  </si>
  <si>
    <t>stawka VAT</t>
  </si>
  <si>
    <t>wartosć VAT</t>
  </si>
  <si>
    <t>cena jednostkowa brutto</t>
  </si>
  <si>
    <t>wartosć brutto</t>
  </si>
  <si>
    <t>razem netto</t>
  </si>
  <si>
    <t>razem VAT</t>
  </si>
  <si>
    <t>razem brutto</t>
  </si>
  <si>
    <t>Ilość razem</t>
  </si>
  <si>
    <t>Formularz cenowy należy wypełnić dla każdej z cześci, na którą  Wykonawca skłda ofertę.</t>
  </si>
  <si>
    <t>UWAGA! Zamawiający informuje, iż obowiązkiem Wykonawcy jest dokładne, precyzyjne opisanie oferowanego asortymentu ze szczegółowym wskazaniem oferowanych rozmiarów, pojemnosci itp. Informacje te będą podstawą do sporządzenia prezz zamawiającego rankingu najwyzej ocenionych ofert.</t>
  </si>
  <si>
    <t xml:space="preserve">Ilość prawa opcji </t>
  </si>
  <si>
    <t>Ilość prawa opcji</t>
  </si>
  <si>
    <t xml:space="preserve">Bezwęzłowe urządzenie do kontrolowanego zamykania ran z igłą na jednym końcu i z regulowaną pętlą mocującą na drugim. Syntetyczny wchłanialny szew ze spiralnie ułożonymi kotwicami, wykonany z kopolimeru glikolidu i e-kaprolaktonu.Podtrzymywanie tkankowe in vivo: niebarwiony - 50% po 1tyg., 20% po 2 tyg.; barwiony (fioletowy) - 60% po 1 tyg., 30% po 2 tyg. Okres wchłaniania: 91 dni. Posiada antyseptycznyczynnik antybakteryjny - triklosan, posiadający potwierdzonetestami in-vitro działanie hamujące wzrost drobnoustrojów chorobotwórczych najczęściej wywołujących infekcje pooperacyjne: Staphylococcus aureus, Staphylococcusepidermidis, Metycylinooporny Staphylococcus aureus (MRSA), Metycylinooporny Staphylococcus epidermidis(MRSE), Escherichia coli, Klebsiella pneumoniae. </t>
  </si>
  <si>
    <t>Nr. katalogowy</t>
  </si>
  <si>
    <t>Ilosć saszetek w opakowaniu</t>
  </si>
  <si>
    <t xml:space="preserve">Opis oferowanego przedmiotu zamówienia, </t>
  </si>
  <si>
    <t>Nazwa handlowa, producent</t>
  </si>
  <si>
    <t>saszetka</t>
  </si>
  <si>
    <t xml:space="preserve">Szew syntetyczny, wchłanialny, pleciony, powlekany, barwiony. Z mieszaniny kwasu glikolowego i mlekowego lub kwasu poliglikolowego (Skład chemiczny: kopolimer 90% glikolidu i 10% L-laktydu), powlekany  (glikolid i L-laktyd 35/65 lub 30/70) i 50 %  stearynian wapnia. Czas wchłaniania od 56 - 70 dni, podtrzymywanie tkankowe po 14 dniach minimum 75%, po 21 dniach minimum 40% pierwotnej siły podtrzymania.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</si>
  <si>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Grubość nici: 6/0                                         Długość nici w cm: 75 lub 70cm                                Długość igły w mm: 11                               Kształt igły, wielkość koła: 3/8                                       Przekrój igły: odwrotnie tnąca</t>
  </si>
  <si>
    <t>Grubość nici: 6/0                                         Długość nici w cm: 75                            Długość igły w mm: 11                             Kształt igły, wielkość koła: 3/8                                       Przekrój igły: odwrotnie tnąca kosmetyczna dwuwklęsła, podwójna lub z precyzyjnym ostrzem typu micro-point  lub odwrotnie tnąca z zakończeniem micro-point-plastyczna/kosmetyczna w przekroju ma trapezoidalny kształt.</t>
  </si>
  <si>
    <t>Grubość nici: 6/0                                         Długość nici w cm: 75 lub 70cm                            Długość igły w mm: 13                             Kształt igły, wielkość koła: 3/8                                       Przekrój igły: odwrotnie tnąca</t>
  </si>
  <si>
    <t>Grubość nici: 6/0                                         Długość nici w cm: 75 lub 70cm                          Długość igły w mm: 13                             Kształt igły, wielkość koła: 3/8                                       Przekrój igły: okrągła</t>
  </si>
  <si>
    <t>Grubość nici: 6/0                                    Długość nici w cm: 75 lub 70cm                          Długość igły w mm: 17                           Kształt igły, wielkość koła: 3/8                                       Przekrój igły: okrągła, bezbarwna</t>
  </si>
  <si>
    <t>Grubość nici: 5/0                                    Długość nici w cm: 70-75                              Długość igły w mm: 17 lub                                  Kształt igły, wielkość koła: 2x3/8                                                                                          Przekrój igły: okrągła</t>
  </si>
  <si>
    <t>Grubość nici: 5/0                                         Długość nici w cm: 75 lub 70cm                           Długość igły w mm: 11                             Kształt igły, wielkość koła: 3/8                                       Przekrój igły: odwrotnie tnąca</t>
  </si>
  <si>
    <t>Grubość nici: 3/0,                           długość igły: 17 mm, przekrój igły:odwrotnie  tnąca  dwuwklęsła lub taper point,  długość nici 16x16cm,                     kształt igły, wielkość koła: 1/2</t>
  </si>
  <si>
    <t>Część nr 2</t>
  </si>
  <si>
    <t>DZPZ/2651/ 101 /2025</t>
  </si>
  <si>
    <t>Część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</si>
</sst>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699"/>
        <bgColor rgb="FFFFFF9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 applyBorder="0" applyProtection="0"/>
    <xf numFmtId="0" fontId="3" fillId="0" borderId="0"/>
  </cellStyleXfs>
  <cellXfs count="66">
    <xf numFmtId="0" fontId="0" fillId="0" borderId="0" xfId="0"/>
    <xf numFmtId="0" fontId="5" fillId="4" borderId="2" xfId="3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8" fillId="0" borderId="5" xfId="1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5" xfId="3" applyFont="1" applyBorder="1" applyAlignment="1">
      <alignment horizontal="center" vertical="center" wrapText="1"/>
    </xf>
    <xf numFmtId="2" fontId="5" fillId="0" borderId="6" xfId="3" applyNumberFormat="1" applyFont="1" applyBorder="1" applyAlignment="1">
      <alignment horizontal="center" vertical="center" wrapText="1"/>
    </xf>
    <xf numFmtId="164" fontId="8" fillId="0" borderId="7" xfId="1" applyFont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2" fontId="7" fillId="3" borderId="5" xfId="3" applyNumberFormat="1" applyFont="1" applyFill="1" applyBorder="1" applyAlignment="1">
      <alignment horizontal="center" vertical="center" wrapText="1"/>
    </xf>
    <xf numFmtId="0" fontId="7" fillId="0" borderId="5" xfId="3" applyFont="1" applyBorder="1" applyAlignment="1">
      <alignment vertical="center" wrapText="1"/>
    </xf>
    <xf numFmtId="44" fontId="7" fillId="3" borderId="5" xfId="3" applyNumberFormat="1" applyFont="1" applyFill="1" applyBorder="1" applyAlignment="1">
      <alignment vertical="center" wrapText="1"/>
    </xf>
    <xf numFmtId="0" fontId="5" fillId="7" borderId="2" xfId="3" applyFont="1" applyFill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2" fontId="5" fillId="0" borderId="10" xfId="3" applyNumberFormat="1" applyFont="1" applyBorder="1" applyAlignment="1">
      <alignment horizontal="center" vertical="center" wrapText="1"/>
    </xf>
    <xf numFmtId="164" fontId="8" fillId="0" borderId="11" xfId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2" fontId="5" fillId="0" borderId="8" xfId="3" applyNumberFormat="1" applyFont="1" applyBorder="1" applyAlignment="1">
      <alignment horizontal="center"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6" fillId="0" borderId="14" xfId="3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2" fontId="5" fillId="0" borderId="14" xfId="3" applyNumberFormat="1" applyFont="1" applyBorder="1" applyAlignment="1">
      <alignment horizontal="center" vertical="center" wrapText="1"/>
    </xf>
    <xf numFmtId="164" fontId="8" fillId="0" borderId="14" xfId="1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2" fontId="5" fillId="0" borderId="16" xfId="3" applyNumberFormat="1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164" fontId="8" fillId="0" borderId="17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8" borderId="0" xfId="0" applyFill="1"/>
    <xf numFmtId="0" fontId="5" fillId="4" borderId="14" xfId="3" applyFont="1" applyFill="1" applyBorder="1" applyAlignment="1">
      <alignment horizontal="center" vertical="center" wrapText="1"/>
    </xf>
    <xf numFmtId="0" fontId="16" fillId="8" borderId="0" xfId="0" applyFont="1" applyFill="1"/>
    <xf numFmtId="0" fontId="17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3" fillId="2" borderId="14" xfId="2" applyFont="1" applyFill="1" applyBorder="1" applyAlignment="1" applyProtection="1">
      <alignment horizontal="left" vertical="center" wrapText="1"/>
    </xf>
    <xf numFmtId="0" fontId="13" fillId="2" borderId="15" xfId="2" applyFont="1" applyFill="1" applyBorder="1" applyAlignment="1" applyProtection="1">
      <alignment horizontal="left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3" fillId="2" borderId="4" xfId="2" applyFont="1" applyFill="1" applyBorder="1" applyAlignment="1" applyProtection="1">
      <alignment horizontal="left" vertical="center" wrapText="1"/>
    </xf>
    <xf numFmtId="0" fontId="13" fillId="2" borderId="18" xfId="2" applyFont="1" applyFill="1" applyBorder="1" applyAlignment="1" applyProtection="1">
      <alignment horizontal="left" vertical="center" wrapText="1"/>
    </xf>
    <xf numFmtId="0" fontId="13" fillId="2" borderId="12" xfId="2" applyFont="1" applyFill="1" applyBorder="1" applyAlignment="1" applyProtection="1">
      <alignment horizontal="left" vertical="center" wrapText="1"/>
    </xf>
    <xf numFmtId="0" fontId="13" fillId="2" borderId="19" xfId="2" applyFont="1" applyFill="1" applyBorder="1" applyAlignment="1" applyProtection="1">
      <alignment horizontal="left" vertical="center" wrapText="1"/>
    </xf>
    <xf numFmtId="0" fontId="13" fillId="2" borderId="13" xfId="2" applyFont="1" applyFill="1" applyBorder="1" applyAlignment="1" applyProtection="1">
      <alignment horizontal="left" vertical="center" wrapText="1"/>
    </xf>
  </cellXfs>
  <cellStyles count="4">
    <cellStyle name="Excel Built-in Explanatory Text" xfId="2" xr:uid="{C17ABB38-091F-4380-B12A-89D342F84C2A}"/>
    <cellStyle name="Excel Built-in Normal" xfId="3" xr:uid="{603C4A65-2CFB-48E6-A0FE-937FF40C27AA}"/>
    <cellStyle name="Normalny" xfId="0" builtinId="0"/>
    <cellStyle name="Walutowy" xfId="1" builtin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EF7A22E6-151F-4421-A613-78579C4ADB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6EBF-3377-413C-BC09-989ECE5A22A2}">
  <dimension ref="A2:P29"/>
  <sheetViews>
    <sheetView tabSelected="1" topLeftCell="A18" zoomScaleNormal="100" workbookViewId="0">
      <selection activeCell="R21" sqref="R21"/>
    </sheetView>
  </sheetViews>
  <sheetFormatPr defaultRowHeight="12.75" x14ac:dyDescent="0.2"/>
  <cols>
    <col min="1" max="1" width="4.5703125" customWidth="1"/>
    <col min="2" max="2" width="31.28515625" customWidth="1"/>
    <col min="3" max="3" width="29.7109375" customWidth="1"/>
    <col min="4" max="4" width="11.42578125" customWidth="1"/>
    <col min="5" max="5" width="14.85546875" customWidth="1"/>
    <col min="6" max="6" width="9.5703125" customWidth="1"/>
    <col min="7" max="7" width="7.42578125" bestFit="1" customWidth="1"/>
    <col min="14" max="14" width="11.28515625" bestFit="1" customWidth="1"/>
    <col min="16" max="16" width="12.28515625" bestFit="1" customWidth="1"/>
    <col min="18" max="18" width="40" customWidth="1"/>
  </cols>
  <sheetData>
    <row r="2" spans="1:16" s="49" customFormat="1" ht="15.75" x14ac:dyDescent="0.25">
      <c r="B2" s="51" t="s">
        <v>34</v>
      </c>
    </row>
    <row r="5" spans="1:16" ht="14.25" x14ac:dyDescent="0.2">
      <c r="B5" s="7" t="s">
        <v>14</v>
      </c>
      <c r="C5" s="8"/>
      <c r="D5" s="8"/>
      <c r="E5" s="8"/>
      <c r="F5" s="8"/>
      <c r="G5" s="8"/>
      <c r="H5" s="8"/>
      <c r="I5" s="8"/>
    </row>
    <row r="7" spans="1:16" ht="12.75" customHeight="1" x14ac:dyDescent="0.2">
      <c r="B7" s="53" t="s">
        <v>15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2.75" customHeight="1" x14ac:dyDescent="0.2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4.75" customHeight="1" x14ac:dyDescent="0.2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2" spans="1:16" ht="15" x14ac:dyDescent="0.2">
      <c r="A12" s="56" t="s">
        <v>35</v>
      </c>
      <c r="B12" s="56"/>
      <c r="C12" s="56"/>
      <c r="D12" s="57"/>
      <c r="E12" s="57"/>
      <c r="F12" s="57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38.25" x14ac:dyDescent="0.2">
      <c r="A13" s="1" t="s">
        <v>1</v>
      </c>
      <c r="B13" s="1" t="s">
        <v>2</v>
      </c>
      <c r="C13" s="1" t="s">
        <v>21</v>
      </c>
      <c r="D13" s="50" t="s">
        <v>20</v>
      </c>
      <c r="E13" s="50" t="s">
        <v>22</v>
      </c>
      <c r="F13" s="50" t="s">
        <v>19</v>
      </c>
      <c r="G13" s="1" t="s">
        <v>3</v>
      </c>
      <c r="H13" s="1" t="s">
        <v>4</v>
      </c>
      <c r="I13" s="1" t="s">
        <v>17</v>
      </c>
      <c r="J13" s="18" t="s">
        <v>13</v>
      </c>
      <c r="K13" s="1" t="s">
        <v>5</v>
      </c>
      <c r="L13" s="1" t="s">
        <v>0</v>
      </c>
      <c r="M13" s="1" t="s">
        <v>6</v>
      </c>
      <c r="N13" s="1" t="s">
        <v>7</v>
      </c>
      <c r="O13" s="1" t="s">
        <v>8</v>
      </c>
      <c r="P13" s="1" t="s">
        <v>9</v>
      </c>
    </row>
    <row r="14" spans="1:16" ht="44.25" customHeight="1" x14ac:dyDescent="0.2">
      <c r="A14" s="54" t="s">
        <v>24</v>
      </c>
      <c r="B14" s="55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81" customHeight="1" x14ac:dyDescent="0.2">
      <c r="A15" s="9">
        <v>1</v>
      </c>
      <c r="B15" s="52" t="s">
        <v>25</v>
      </c>
      <c r="C15" s="9"/>
      <c r="D15" s="38"/>
      <c r="E15" s="38"/>
      <c r="F15" s="38"/>
      <c r="G15" s="32" t="s">
        <v>23</v>
      </c>
      <c r="H15" s="45">
        <v>72</v>
      </c>
      <c r="I15" s="2">
        <v>36</v>
      </c>
      <c r="J15" s="3">
        <f t="shared" ref="J15:J19" si="0">H15+I15</f>
        <v>108</v>
      </c>
      <c r="K15" s="4"/>
      <c r="L15" s="10">
        <f t="shared" ref="L15:L19" si="1">ROUND(J15*K15,2)</f>
        <v>0</v>
      </c>
      <c r="M15" s="4"/>
      <c r="N15" s="11">
        <f t="shared" ref="N15:N19" si="2">ROUND(L15*M15,2)</f>
        <v>0</v>
      </c>
      <c r="O15" s="11">
        <f t="shared" ref="O15:O19" si="3">ROUND(P15/J15,2)</f>
        <v>0</v>
      </c>
      <c r="P15" s="11">
        <f t="shared" ref="P15:P19" si="4">ROUND(SUM(L15,N15),2)</f>
        <v>0</v>
      </c>
    </row>
    <row r="16" spans="1:16" ht="150.75" customHeight="1" x14ac:dyDescent="0.2">
      <c r="A16" s="9">
        <v>2</v>
      </c>
      <c r="B16" s="52" t="s">
        <v>26</v>
      </c>
      <c r="C16" s="9"/>
      <c r="D16" s="38"/>
      <c r="E16" s="38"/>
      <c r="F16" s="38"/>
      <c r="G16" s="32" t="s">
        <v>23</v>
      </c>
      <c r="H16" s="45">
        <v>72</v>
      </c>
      <c r="I16" s="2">
        <v>24</v>
      </c>
      <c r="J16" s="3">
        <f t="shared" si="0"/>
        <v>96</v>
      </c>
      <c r="K16" s="4"/>
      <c r="L16" s="10">
        <f t="shared" si="1"/>
        <v>0</v>
      </c>
      <c r="M16" s="4"/>
      <c r="N16" s="11">
        <f t="shared" si="2"/>
        <v>0</v>
      </c>
      <c r="O16" s="11">
        <f t="shared" si="3"/>
        <v>0</v>
      </c>
      <c r="P16" s="11">
        <f t="shared" si="4"/>
        <v>0</v>
      </c>
    </row>
    <row r="17" spans="1:16" ht="63.75" x14ac:dyDescent="0.2">
      <c r="A17" s="9">
        <v>3</v>
      </c>
      <c r="B17" s="52" t="s">
        <v>27</v>
      </c>
      <c r="C17" s="9"/>
      <c r="D17" s="38"/>
      <c r="E17" s="38"/>
      <c r="F17" s="38"/>
      <c r="G17" s="32" t="s">
        <v>23</v>
      </c>
      <c r="H17" s="45">
        <v>72</v>
      </c>
      <c r="I17" s="2">
        <v>24</v>
      </c>
      <c r="J17" s="3">
        <f t="shared" si="0"/>
        <v>96</v>
      </c>
      <c r="K17" s="4"/>
      <c r="L17" s="10">
        <f t="shared" si="1"/>
        <v>0</v>
      </c>
      <c r="M17" s="4"/>
      <c r="N17" s="11">
        <f t="shared" si="2"/>
        <v>0</v>
      </c>
      <c r="O17" s="11">
        <f t="shared" si="3"/>
        <v>0</v>
      </c>
      <c r="P17" s="11">
        <f t="shared" si="4"/>
        <v>0</v>
      </c>
    </row>
    <row r="18" spans="1:16" ht="63.75" x14ac:dyDescent="0.2">
      <c r="A18" s="9">
        <v>4</v>
      </c>
      <c r="B18" s="52" t="s">
        <v>28</v>
      </c>
      <c r="C18" s="9"/>
      <c r="D18" s="38"/>
      <c r="E18" s="38"/>
      <c r="F18" s="38"/>
      <c r="G18" s="32" t="s">
        <v>23</v>
      </c>
      <c r="H18" s="47">
        <v>72</v>
      </c>
      <c r="I18" s="39">
        <v>24</v>
      </c>
      <c r="J18" s="40">
        <f t="shared" si="0"/>
        <v>96</v>
      </c>
      <c r="K18" s="41"/>
      <c r="L18" s="42">
        <f t="shared" si="1"/>
        <v>0</v>
      </c>
      <c r="M18" s="43"/>
      <c r="N18" s="44">
        <f t="shared" si="2"/>
        <v>0</v>
      </c>
      <c r="O18" s="44">
        <f t="shared" si="3"/>
        <v>0</v>
      </c>
      <c r="P18" s="44">
        <f t="shared" si="4"/>
        <v>0</v>
      </c>
    </row>
    <row r="19" spans="1:16" ht="63.75" x14ac:dyDescent="0.2">
      <c r="A19" s="9">
        <v>5</v>
      </c>
      <c r="B19" s="52" t="s">
        <v>29</v>
      </c>
      <c r="C19" s="9"/>
      <c r="D19" s="32"/>
      <c r="E19" s="32"/>
      <c r="F19" s="32"/>
      <c r="G19" s="32" t="s">
        <v>23</v>
      </c>
      <c r="H19" s="48">
        <v>72</v>
      </c>
      <c r="I19" s="34">
        <v>24</v>
      </c>
      <c r="J19" s="35">
        <f t="shared" si="0"/>
        <v>96</v>
      </c>
      <c r="K19" s="33"/>
      <c r="L19" s="36">
        <f t="shared" si="1"/>
        <v>0</v>
      </c>
      <c r="M19" s="33"/>
      <c r="N19" s="37">
        <f t="shared" si="2"/>
        <v>0</v>
      </c>
      <c r="O19" s="37">
        <f t="shared" si="3"/>
        <v>0</v>
      </c>
      <c r="P19" s="37">
        <f t="shared" si="4"/>
        <v>0</v>
      </c>
    </row>
    <row r="20" spans="1:16" ht="63.75" x14ac:dyDescent="0.2">
      <c r="A20" s="9">
        <v>6</v>
      </c>
      <c r="B20" s="52" t="s">
        <v>30</v>
      </c>
      <c r="C20" s="9"/>
      <c r="D20" s="19"/>
      <c r="E20" s="19"/>
      <c r="F20" s="19"/>
      <c r="G20" s="32" t="s">
        <v>23</v>
      </c>
      <c r="H20" s="46">
        <v>60</v>
      </c>
      <c r="I20" s="22">
        <v>24</v>
      </c>
      <c r="J20" s="23">
        <f t="shared" ref="J20:J21" si="5">H20+I20</f>
        <v>84</v>
      </c>
      <c r="K20" s="28"/>
      <c r="L20" s="20">
        <f t="shared" ref="L20:L21" si="6">ROUND(J20*K20,2)</f>
        <v>0</v>
      </c>
      <c r="M20" s="28"/>
      <c r="N20" s="21">
        <f t="shared" ref="N20:N21" si="7">ROUND(L20*M20,2)</f>
        <v>0</v>
      </c>
      <c r="O20" s="21">
        <f t="shared" ref="O20:O21" si="8">ROUND(P20/J20,2)</f>
        <v>0</v>
      </c>
      <c r="P20" s="21">
        <f t="shared" ref="P20:P21" si="9">ROUND(SUM(L20,N20),2)</f>
        <v>0</v>
      </c>
    </row>
    <row r="21" spans="1:16" ht="72" customHeight="1" x14ac:dyDescent="0.2">
      <c r="A21" s="9">
        <v>7</v>
      </c>
      <c r="B21" s="52" t="s">
        <v>31</v>
      </c>
      <c r="C21" s="9"/>
      <c r="D21" s="38"/>
      <c r="E21" s="38"/>
      <c r="F21" s="38"/>
      <c r="G21" s="32" t="s">
        <v>23</v>
      </c>
      <c r="H21" s="45">
        <v>60</v>
      </c>
      <c r="I21" s="2">
        <v>36</v>
      </c>
      <c r="J21" s="3">
        <f t="shared" si="5"/>
        <v>96</v>
      </c>
      <c r="K21" s="4"/>
      <c r="L21" s="10">
        <f t="shared" si="6"/>
        <v>0</v>
      </c>
      <c r="M21" s="4"/>
      <c r="N21" s="11">
        <f t="shared" si="7"/>
        <v>0</v>
      </c>
      <c r="O21" s="11">
        <f t="shared" si="8"/>
        <v>0</v>
      </c>
      <c r="P21" s="11">
        <f t="shared" si="9"/>
        <v>0</v>
      </c>
    </row>
    <row r="22" spans="1:16" ht="25.5" x14ac:dyDescent="0.2">
      <c r="A22" s="13"/>
      <c r="B22" s="58"/>
      <c r="C22" s="59"/>
      <c r="D22" s="60"/>
      <c r="E22" s="60"/>
      <c r="F22" s="60"/>
      <c r="G22" s="59"/>
      <c r="H22" s="59"/>
      <c r="I22" s="14"/>
      <c r="J22" s="14"/>
      <c r="K22" s="6" t="s">
        <v>10</v>
      </c>
      <c r="L22" s="15">
        <f>SUM(L15:L21)</f>
        <v>0</v>
      </c>
      <c r="M22" s="16" t="s">
        <v>11</v>
      </c>
      <c r="N22" s="17">
        <f>SUM(N15:N21)</f>
        <v>0</v>
      </c>
      <c r="O22" s="6" t="s">
        <v>12</v>
      </c>
      <c r="P22" s="5">
        <f>SUM(P15:P21)</f>
        <v>0</v>
      </c>
    </row>
    <row r="25" spans="1:16" ht="15" x14ac:dyDescent="0.2">
      <c r="A25" s="56" t="s">
        <v>33</v>
      </c>
      <c r="B25" s="56"/>
      <c r="C25" s="56"/>
      <c r="D25" s="57"/>
      <c r="E25" s="57"/>
      <c r="F25" s="57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38.25" x14ac:dyDescent="0.2">
      <c r="A26" s="1" t="s">
        <v>1</v>
      </c>
      <c r="B26" s="1" t="s">
        <v>2</v>
      </c>
      <c r="C26" s="1" t="s">
        <v>21</v>
      </c>
      <c r="D26" s="50" t="s">
        <v>20</v>
      </c>
      <c r="E26" s="50" t="s">
        <v>22</v>
      </c>
      <c r="F26" s="50" t="s">
        <v>19</v>
      </c>
      <c r="G26" s="1" t="s">
        <v>3</v>
      </c>
      <c r="H26" s="1" t="s">
        <v>4</v>
      </c>
      <c r="I26" s="1" t="s">
        <v>16</v>
      </c>
      <c r="J26" s="18" t="s">
        <v>13</v>
      </c>
      <c r="K26" s="1" t="s">
        <v>5</v>
      </c>
      <c r="L26" s="1" t="s">
        <v>0</v>
      </c>
      <c r="M26" s="1" t="s">
        <v>6</v>
      </c>
      <c r="N26" s="1" t="s">
        <v>7</v>
      </c>
      <c r="O26" s="1" t="s">
        <v>8</v>
      </c>
      <c r="P26" s="1" t="s">
        <v>9</v>
      </c>
    </row>
    <row r="27" spans="1:16" ht="78" customHeight="1" x14ac:dyDescent="0.2">
      <c r="A27" s="61" t="s">
        <v>18</v>
      </c>
      <c r="B27" s="62"/>
      <c r="C27" s="63"/>
      <c r="D27" s="64"/>
      <c r="E27" s="64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5"/>
    </row>
    <row r="28" spans="1:16" ht="81.75" customHeight="1" x14ac:dyDescent="0.2">
      <c r="A28" s="24">
        <v>1</v>
      </c>
      <c r="B28" s="31" t="s">
        <v>32</v>
      </c>
      <c r="C28" s="24"/>
      <c r="D28" s="24"/>
      <c r="E28" s="24"/>
      <c r="F28" s="24"/>
      <c r="G28" s="32" t="s">
        <v>23</v>
      </c>
      <c r="H28" s="25">
        <v>12</v>
      </c>
      <c r="I28" s="26">
        <v>12</v>
      </c>
      <c r="J28" s="27">
        <f t="shared" ref="J28" si="10">H28+I28</f>
        <v>24</v>
      </c>
      <c r="K28" s="28"/>
      <c r="L28" s="29">
        <f t="shared" ref="L28" si="11">ROUND(J28*K28,2)</f>
        <v>0</v>
      </c>
      <c r="M28" s="30"/>
      <c r="N28" s="12">
        <f t="shared" ref="N28" si="12">ROUND(L28*M28,2)</f>
        <v>0</v>
      </c>
      <c r="O28" s="12">
        <f t="shared" ref="O28" si="13">ROUND(P28/J28,2)</f>
        <v>0</v>
      </c>
      <c r="P28" s="12">
        <f t="shared" ref="P28" si="14">ROUND(SUM(L28,N28),2)</f>
        <v>0</v>
      </c>
    </row>
    <row r="29" spans="1:16" ht="25.5" x14ac:dyDescent="0.2">
      <c r="A29" s="13"/>
      <c r="B29" s="58"/>
      <c r="C29" s="59"/>
      <c r="D29" s="60"/>
      <c r="E29" s="60"/>
      <c r="F29" s="60"/>
      <c r="G29" s="59"/>
      <c r="H29" s="59"/>
      <c r="I29" s="14"/>
      <c r="J29" s="14"/>
      <c r="K29" s="6" t="s">
        <v>10</v>
      </c>
      <c r="L29" s="15">
        <f>SUM(L28:L28)</f>
        <v>0</v>
      </c>
      <c r="M29" s="16" t="s">
        <v>11</v>
      </c>
      <c r="N29" s="17">
        <f>SUM(N28:N28)</f>
        <v>0</v>
      </c>
      <c r="O29" s="6" t="s">
        <v>12</v>
      </c>
      <c r="P29" s="5">
        <f>SUM(P28:P28)</f>
        <v>0</v>
      </c>
    </row>
  </sheetData>
  <mergeCells count="7">
    <mergeCell ref="A27:P27"/>
    <mergeCell ref="B29:H29"/>
    <mergeCell ref="B7:P9"/>
    <mergeCell ref="A14:P14"/>
    <mergeCell ref="A12:P12"/>
    <mergeCell ref="A25:P25"/>
    <mergeCell ref="B22:H22"/>
  </mergeCells>
  <conditionalFormatting sqref="N15:P21 P22">
    <cfRule type="expression" dxfId="2" priority="29" stopIfTrue="1">
      <formula>$Q15=#REF!</formula>
    </cfRule>
  </conditionalFormatting>
  <conditionalFormatting sqref="N28:P28">
    <cfRule type="expression" dxfId="1" priority="19" stopIfTrue="1">
      <formula>#REF!=#REF!</formula>
    </cfRule>
  </conditionalFormatting>
  <conditionalFormatting sqref="P29">
    <cfRule type="expression" dxfId="0" priority="18" stopIfTrue="1">
      <formula>#REF!=#REF!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Pabich</dc:creator>
  <cp:lastModifiedBy>Anna  Sychowicz</cp:lastModifiedBy>
  <cp:lastPrinted>2025-07-01T09:11:09Z</cp:lastPrinted>
  <dcterms:created xsi:type="dcterms:W3CDTF">2023-11-10T13:47:51Z</dcterms:created>
  <dcterms:modified xsi:type="dcterms:W3CDTF">2025-07-03T08:13:24Z</dcterms:modified>
</cp:coreProperties>
</file>