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4\do 130 tys\23 - nici chirurgiczne powtórka\Zaproszenie wraz z załacznikami\"/>
    </mc:Choice>
  </mc:AlternateContent>
  <xr:revisionPtr revIDLastSave="0" documentId="13_ncr:1_{AB6F9EDA-5A43-4A97-B2B2-08C53BA727CE}" xr6:coauthVersionLast="47" xr6:coauthVersionMax="47" xr10:uidLastSave="{00000000-0000-0000-0000-000000000000}"/>
  <bookViews>
    <workbookView xWindow="-120" yWindow="-120" windowWidth="29040" windowHeight="15720" xr2:uid="{AB05CC16-DA13-40F4-86C8-BCAA7C6D0237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I17" i="2" s="1"/>
  <c r="G24" i="2"/>
  <c r="I24" i="2" s="1"/>
  <c r="G55" i="2"/>
  <c r="I55" i="2" s="1"/>
  <c r="G48" i="2"/>
  <c r="I48" i="2" s="1"/>
  <c r="G41" i="2"/>
  <c r="I41" i="2" s="1"/>
  <c r="G40" i="2"/>
  <c r="I40" i="2" s="1"/>
  <c r="K17" i="2" l="1"/>
  <c r="K18" i="2" s="1"/>
  <c r="K24" i="2"/>
  <c r="K25" i="2" s="1"/>
  <c r="M24" i="2"/>
  <c r="I25" i="2"/>
  <c r="I18" i="2"/>
  <c r="I56" i="2"/>
  <c r="K55" i="2"/>
  <c r="K56" i="2" s="1"/>
  <c r="I49" i="2"/>
  <c r="K48" i="2"/>
  <c r="K49" i="2" s="1"/>
  <c r="I42" i="2"/>
  <c r="K40" i="2"/>
  <c r="K41" i="2"/>
  <c r="M41" i="2" s="1"/>
  <c r="L41" i="2" s="1"/>
  <c r="M17" i="2" l="1"/>
  <c r="L24" i="2"/>
  <c r="M25" i="2"/>
  <c r="M55" i="2"/>
  <c r="M48" i="2"/>
  <c r="K42" i="2"/>
  <c r="M40" i="2"/>
  <c r="G32" i="2"/>
  <c r="I32" i="2" s="1"/>
  <c r="G31" i="2"/>
  <c r="I31" i="2" s="1"/>
  <c r="G30" i="2"/>
  <c r="I30" i="2" s="1"/>
  <c r="K30" i="2" s="1"/>
  <c r="L17" i="2" l="1"/>
  <c r="M18" i="2"/>
  <c r="M56" i="2"/>
  <c r="L55" i="2"/>
  <c r="M49" i="2"/>
  <c r="L48" i="2"/>
  <c r="M42" i="2"/>
  <c r="L40" i="2"/>
  <c r="K31" i="2"/>
  <c r="I33" i="2"/>
  <c r="K32" i="2"/>
  <c r="M32" i="2" s="1"/>
  <c r="L32" i="2" s="1"/>
  <c r="M30" i="2"/>
  <c r="K33" i="2" l="1"/>
  <c r="L30" i="2"/>
  <c r="M31" i="2"/>
  <c r="L31" i="2" s="1"/>
  <c r="M33" i="2" l="1"/>
</calcChain>
</file>

<file path=xl/sharedStrings.xml><?xml version="1.0" encoding="utf-8"?>
<sst xmlns="http://schemas.openxmlformats.org/spreadsheetml/2006/main" count="128" uniqueCount="40">
  <si>
    <t>wartość netto</t>
  </si>
  <si>
    <t xml:space="preserve">Szew druciany, niewchłanialny, jałowy, czasowa elektroda (nasierdziowa) do mięśnia sercowego, pokryta powłoką polimerową, wykorzystywany do zabiegów kardiochirurgicznych. Zamawiający dopuszcza tolerancję długosci nici w zakresie +/- 10%       </t>
  </si>
  <si>
    <t>Grubość nici: 2/0                                         Długość nici w cm: 40-60                           Długość igły w mm: 20-26                            Kształt igły, wielkość koła: 1/2                 Przekrój igły: okrągła z ostrą częścią penetrująca, tnąca prosta z przewężeniem ułatwiającym jej złamanie</t>
  </si>
  <si>
    <t>Szew niewchłanialny, wykonany z silikonu, wykorzystywany do zabiegów kardiochirurgicznych. Zamawiający dopuszcza tolerancję rozmiaru igieł w zakresie +_/- 5% oraz długość nici w zakresie +/- 10%.</t>
  </si>
  <si>
    <t xml:space="preserve">Szew do rekonstrukcji ścięgnistych zastawki mitralnej wykonane z Gore-texu. Niewchłanialne.  Zamawiający dopuszcza tolerancję rozmiaru igieł w zakresie +/- 5 % oraz długość w zakresie +/- 10%                                               </t>
  </si>
  <si>
    <t xml:space="preserve">Szew CHIRURGICZNY wchłanialny, monofilament, czas wchłaniania 60-90 dni                      </t>
  </si>
  <si>
    <t>Lp</t>
  </si>
  <si>
    <t>Szczegółowy opis przedmiotu zamówienia</t>
  </si>
  <si>
    <t>jedn. miary</t>
  </si>
  <si>
    <t>Ilość podstawowa</t>
  </si>
  <si>
    <t xml:space="preserve">cena jednostkowa netto 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</si>
  <si>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</si>
  <si>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</si>
  <si>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</si>
  <si>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</si>
  <si>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</si>
  <si>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</si>
  <si>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</si>
  <si>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Opis oferowanego przedmiotu zamówienia, nazwa handlowa, producent,nr katalogowy</t>
  </si>
  <si>
    <t>Ilość razem</t>
  </si>
  <si>
    <t>Ilość prawa opcji 30%</t>
  </si>
  <si>
    <t>Formularz cenowy należy wypełnić dla każdej z cześci, na którą  Wykonawca skłda ofertę.</t>
  </si>
  <si>
    <t>UWAGA! Zamawiający informuje, iż obowiązkiem Wykonawcy jest dokładne, precyzyjne opisanie oferowanego asortymentu ze szczegółowym wskazaniem oferowanych rozmiarów, pojemnosci itp. Informacje te będą podstawą do sporządzenia prezz zamawiającego rankingu najwyzej ocenionych ofert.</t>
  </si>
  <si>
    <t>szt.</t>
  </si>
  <si>
    <t>Część nr 2</t>
  </si>
  <si>
    <t>Część nr 3</t>
  </si>
  <si>
    <t>Część nr 4</t>
  </si>
  <si>
    <t>Część nr 5</t>
  </si>
  <si>
    <t>Część nr 6</t>
  </si>
  <si>
    <r>
      <rPr>
        <b/>
        <sz val="10"/>
        <rFont val="Calibri"/>
        <family val="2"/>
        <charset val="238"/>
        <scheme val="minor"/>
      </rPr>
      <t xml:space="preserve">Szew syntetyczny z kwasu poliglikolowego, pleciony, powlekany glikonatem 50 % początkowej siły podtrzymywania po 5 dniach 0% po 10-14 dniach. Całkowita absorbcja po około 42 dniach.                                         </t>
    </r>
    <r>
      <rPr>
        <sz val="10"/>
        <rFont val="Calibri"/>
        <family val="2"/>
        <charset val="238"/>
        <scheme val="minor"/>
      </rPr>
      <t xml:space="preserve"> Grubość nici: 3/0                                       Długość nici w cm: 70                                Długość igły w mm: 51                                 Kształt igły, wielkość koła: prosta                                        Przekrój igły: odwrotnie tnąca</t>
    </r>
  </si>
  <si>
    <r>
      <rPr>
        <b/>
        <sz val="10"/>
        <rFont val="Calibri"/>
        <family val="2"/>
        <charset val="238"/>
        <scheme val="minor"/>
      </rPr>
      <t xml:space="preserve">Szew chirurgiczny, niewchłanialny poliamidowy    </t>
    </r>
    <r>
      <rPr>
        <sz val="10"/>
        <rFont val="Calibri"/>
        <family val="2"/>
        <charset val="238"/>
        <scheme val="minor"/>
      </rPr>
      <t>Grubość nici: 10/0                                        Długość nici w cm: 30                                Długość igły w mm: 6,5                                Kształt igły, wielkość koła: 3/8 koła szpatuła</t>
    </r>
  </si>
  <si>
    <t>Grubość nici: 4                                             Długość nici w cm: 90                                 Długość igły w mm: 2x22                               Kształt igły, wielkość koła: 1/2koła                                        Przekrój igły: okrągła</t>
  </si>
  <si>
    <t>Grubość nici: 5                                             Długość nici w cm: 90                                 Długość igły w mm: 2x22                               Kształt igły, wielkość koła: 1/2koła                                        Przekrój igły: okrągła</t>
  </si>
  <si>
    <t>Nici syntetyczne wchłanialne plecione nr 5/0 1/4 koła podwójna igła lancetowata z zakończeniem MICRO-POINT                    Rozmiar igły 8 mm</t>
  </si>
  <si>
    <t>Grubość nici:         0                                    Długość nici w cm: 20                                Długość igły w mm: 26                                 Kształt igły, wielkość koła: 1/2 koła        Przekrój igły: okrągła</t>
  </si>
  <si>
    <t>Grubość nici: 1,5 - 2,5mm                        Długość nici w cm: 2x45                            Długość igły w mm: 25                                                        Przekrój igły: pojedyncza, okrągła, tępa</t>
  </si>
  <si>
    <t>Część nr 1</t>
  </si>
  <si>
    <r>
      <rPr>
        <b/>
        <sz val="10"/>
        <rFont val="Calibri"/>
        <family val="2"/>
        <charset val="238"/>
        <scheme val="minor"/>
      </rPr>
      <t>Szew chirurgiczny, niewchłanialny poliamidowy</t>
    </r>
    <r>
      <rPr>
        <sz val="10"/>
        <rFont val="Calibri"/>
        <family val="2"/>
        <charset val="238"/>
        <scheme val="minor"/>
      </rPr>
      <t xml:space="preserve">    Grubość nici: 10/0                                        Długość nici w cm: 30  lub 45                              Długość igły w mm: 6,1  </t>
    </r>
    <r>
      <rPr>
        <sz val="10"/>
        <color theme="1"/>
        <rFont val="Calibri"/>
        <family val="2"/>
        <charset val="238"/>
        <scheme val="minor"/>
      </rPr>
      <t xml:space="preserve">lub 5   </t>
    </r>
    <r>
      <rPr>
        <sz val="10"/>
        <rFont val="Calibri"/>
        <family val="2"/>
        <charset val="238"/>
        <scheme val="minor"/>
      </rPr>
      <t xml:space="preserve">                           Kształt igły, wielkość koła: 3/8 koła okrągła</t>
    </r>
  </si>
  <si>
    <r>
      <t>wchłanialny monofilamentowy szew haczykowy (PGA-CLA, koopolimer glikolidu i kaprolaktonu). Nie mnije niż 15 haczyków spiralnie ułożonych na 1 cm nici.  Po 7 dniach zachowuje ok 40-80% wytrzymałości na rozciąganie, ok 30-50% po 14 dniach. Wchłanialność po 90 dniach</t>
    </r>
    <r>
      <rPr>
        <sz val="11"/>
        <color theme="1"/>
        <rFont val="Calibri Light"/>
        <family val="2"/>
        <charset val="238"/>
        <scheme val="major"/>
      </rPr>
      <t xml:space="preserve"> lub szew wchłanialny monofilamentowy, nie mniej niż 15 haczyków na 1 cm z pętlą na końcu. Około 90% wstępnej wytrzymałości na rozciąganie po 1 tygodniu, 75% po 2 tygodniach od zastosowania Wchłanialność po 90-110 dniach dł. nici 23 cm dł. igły 27 mm</t>
    </r>
  </si>
  <si>
    <t>DZPZ/ 2651/ 23/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</si>
</sst>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E699"/>
        <bgColor rgb="FFFFFF9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 applyBorder="0" applyProtection="0"/>
    <xf numFmtId="0" fontId="4" fillId="0" borderId="0"/>
  </cellStyleXfs>
  <cellXfs count="62">
    <xf numFmtId="0" fontId="0" fillId="0" borderId="0" xfId="0"/>
    <xf numFmtId="0" fontId="6" fillId="4" borderId="1" xfId="3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7" fillId="0" borderId="3" xfId="3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2" fontId="8" fillId="3" borderId="3" xfId="3" applyNumberFormat="1" applyFont="1" applyFill="1" applyBorder="1" applyAlignment="1">
      <alignment horizontal="center" vertical="center" wrapText="1"/>
    </xf>
    <xf numFmtId="0" fontId="8" fillId="0" borderId="3" xfId="3" applyFont="1" applyBorder="1" applyAlignment="1">
      <alignment vertical="center" wrapText="1"/>
    </xf>
    <xf numFmtId="44" fontId="8" fillId="3" borderId="3" xfId="3" applyNumberFormat="1" applyFont="1" applyFill="1" applyBorder="1" applyAlignment="1">
      <alignment vertical="center" wrapText="1"/>
    </xf>
    <xf numFmtId="0" fontId="6" fillId="7" borderId="1" xfId="3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2" fontId="6" fillId="0" borderId="7" xfId="3" applyNumberFormat="1" applyFont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 wrapText="1"/>
    </xf>
    <xf numFmtId="164" fontId="9" fillId="0" borderId="8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7" fillId="0" borderId="8" xfId="3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9" fontId="8" fillId="5" borderId="3" xfId="0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2" fontId="6" fillId="0" borderId="5" xfId="3" applyNumberFormat="1" applyFont="1" applyBorder="1" applyAlignment="1">
      <alignment horizontal="center" vertical="center" wrapText="1"/>
    </xf>
    <xf numFmtId="9" fontId="8" fillId="5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5" xfId="0" applyFont="1" applyBorder="1" applyAlignment="1">
      <alignment horizontal="left" vertical="top" wrapText="1"/>
    </xf>
    <xf numFmtId="0" fontId="18" fillId="0" borderId="0" xfId="0" applyFont="1"/>
    <xf numFmtId="0" fontId="14" fillId="2" borderId="2" xfId="2" applyFont="1" applyFill="1" applyBorder="1" applyAlignment="1" applyProtection="1">
      <alignment horizontal="left" vertical="top" wrapText="1"/>
    </xf>
    <xf numFmtId="0" fontId="14" fillId="2" borderId="11" xfId="2" applyFont="1" applyFill="1" applyBorder="1" applyAlignment="1" applyProtection="1">
      <alignment horizontal="left" vertical="top" wrapText="1"/>
    </xf>
    <xf numFmtId="0" fontId="14" fillId="2" borderId="9" xfId="2" applyFont="1" applyFill="1" applyBorder="1" applyAlignment="1" applyProtection="1">
      <alignment horizontal="left" vertical="top" wrapText="1"/>
    </xf>
    <xf numFmtId="0" fontId="14" fillId="2" borderId="10" xfId="2" applyFont="1" applyFill="1" applyBorder="1" applyAlignment="1" applyProtection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14" fillId="2" borderId="2" xfId="2" applyFont="1" applyFill="1" applyBorder="1" applyAlignment="1" applyProtection="1">
      <alignment horizontal="left" vertical="center" wrapText="1"/>
    </xf>
    <xf numFmtId="0" fontId="14" fillId="2" borderId="9" xfId="2" applyFont="1" applyFill="1" applyBorder="1" applyAlignment="1" applyProtection="1">
      <alignment horizontal="left" vertical="center" wrapText="1"/>
    </xf>
    <xf numFmtId="0" fontId="14" fillId="2" borderId="10" xfId="2" applyFont="1" applyFill="1" applyBorder="1" applyAlignment="1" applyProtection="1">
      <alignment horizontal="left" vertical="center" wrapText="1"/>
    </xf>
    <xf numFmtId="0" fontId="3" fillId="2" borderId="2" xfId="2" applyFont="1" applyFill="1" applyBorder="1" applyAlignment="1" applyProtection="1">
      <alignment horizontal="left" vertical="center" wrapText="1"/>
    </xf>
    <xf numFmtId="0" fontId="3" fillId="2" borderId="9" xfId="2" applyFont="1" applyFill="1" applyBorder="1" applyAlignment="1" applyProtection="1">
      <alignment horizontal="left" vertical="center" wrapText="1"/>
    </xf>
    <xf numFmtId="0" fontId="3" fillId="2" borderId="10" xfId="2" applyFont="1" applyFill="1" applyBorder="1" applyAlignment="1" applyProtection="1">
      <alignment horizontal="left" vertical="center" wrapText="1"/>
    </xf>
  </cellXfs>
  <cellStyles count="4">
    <cellStyle name="Excel Built-in Explanatory Text" xfId="2" xr:uid="{C17ABB38-091F-4380-B12A-89D342F84C2A}"/>
    <cellStyle name="Excel Built-in Normal" xfId="3" xr:uid="{603C4A65-2CFB-48E6-A0FE-937FF40C27AA}"/>
    <cellStyle name="Normalny" xfId="0" builtinId="0"/>
    <cellStyle name="Walutowy" xfId="1" builtinId="4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EF7A22E6-151F-4421-A613-78579C4ADB2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96EBF-3377-413C-BC09-989ECE5A22A2}">
  <dimension ref="A2:M56"/>
  <sheetViews>
    <sheetView tabSelected="1" topLeftCell="A41" zoomScaleNormal="100" workbookViewId="0">
      <selection activeCell="U10" sqref="U10:U15"/>
    </sheetView>
  </sheetViews>
  <sheetFormatPr defaultRowHeight="12.75" x14ac:dyDescent="0.2"/>
  <cols>
    <col min="2" max="2" width="36.7109375" customWidth="1"/>
    <col min="3" max="3" width="29.7109375" customWidth="1"/>
  </cols>
  <sheetData>
    <row r="2" spans="1:13" ht="15.75" x14ac:dyDescent="0.25">
      <c r="B2" s="38" t="s">
        <v>39</v>
      </c>
    </row>
    <row r="5" spans="1:13" ht="14.25" x14ac:dyDescent="0.2">
      <c r="B5" s="5" t="s">
        <v>21</v>
      </c>
      <c r="C5" s="6"/>
      <c r="D5" s="6"/>
      <c r="E5" s="6"/>
      <c r="F5" s="6"/>
    </row>
    <row r="7" spans="1:13" ht="12.75" customHeight="1" x14ac:dyDescent="0.2">
      <c r="B7" s="49" t="s">
        <v>22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2.75" customHeight="1" x14ac:dyDescent="0.2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24.75" customHeight="1" x14ac:dyDescent="0.2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4" spans="1:13" ht="15" customHeight="1" x14ac:dyDescent="0.2">
      <c r="A14" s="53" t="s">
        <v>36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1:13" ht="38.25" x14ac:dyDescent="0.2">
      <c r="A15" s="1" t="s">
        <v>6</v>
      </c>
      <c r="B15" s="1" t="s">
        <v>7</v>
      </c>
      <c r="C15" s="1" t="s">
        <v>18</v>
      </c>
      <c r="D15" s="1" t="s">
        <v>8</v>
      </c>
      <c r="E15" s="1" t="s">
        <v>9</v>
      </c>
      <c r="F15" s="1" t="s">
        <v>20</v>
      </c>
      <c r="G15" s="16" t="s">
        <v>19</v>
      </c>
      <c r="H15" s="1" t="s">
        <v>10</v>
      </c>
      <c r="I15" s="1" t="s">
        <v>0</v>
      </c>
      <c r="J15" s="1" t="s">
        <v>11</v>
      </c>
      <c r="K15" s="1" t="s">
        <v>12</v>
      </c>
      <c r="L15" s="1" t="s">
        <v>13</v>
      </c>
      <c r="M15" s="1" t="s">
        <v>14</v>
      </c>
    </row>
    <row r="16" spans="1:13" ht="33.75" customHeight="1" x14ac:dyDescent="0.2">
      <c r="A16" s="56" t="s">
        <v>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ht="89.25" x14ac:dyDescent="0.2">
      <c r="A17" s="22">
        <v>1</v>
      </c>
      <c r="B17" s="21" t="s">
        <v>2</v>
      </c>
      <c r="C17" s="22"/>
      <c r="D17" s="22" t="s">
        <v>23</v>
      </c>
      <c r="E17" s="17">
        <v>700</v>
      </c>
      <c r="F17" s="23">
        <v>210</v>
      </c>
      <c r="G17" s="24">
        <f>E17+F17</f>
        <v>910</v>
      </c>
      <c r="H17" s="25"/>
      <c r="I17" s="18">
        <f>ROUND(G17*H17,2)</f>
        <v>0</v>
      </c>
      <c r="J17" s="19"/>
      <c r="K17" s="20">
        <f>ROUND(I17*J17,2)</f>
        <v>0</v>
      </c>
      <c r="L17" s="20">
        <f>ROUND(M17/G17,2)</f>
        <v>0</v>
      </c>
      <c r="M17" s="20">
        <f>ROUND(SUM(I17,K17),2)</f>
        <v>0</v>
      </c>
    </row>
    <row r="18" spans="1:13" ht="25.5" x14ac:dyDescent="0.2">
      <c r="A18" s="11"/>
      <c r="B18" s="50"/>
      <c r="C18" s="51"/>
      <c r="D18" s="51"/>
      <c r="E18" s="52"/>
      <c r="F18" s="12"/>
      <c r="G18" s="12"/>
      <c r="H18" s="4" t="s">
        <v>15</v>
      </c>
      <c r="I18" s="13">
        <f>SUM(I17:I17)</f>
        <v>0</v>
      </c>
      <c r="J18" s="14" t="s">
        <v>16</v>
      </c>
      <c r="K18" s="15">
        <f>SUM(K17:K17)</f>
        <v>0</v>
      </c>
      <c r="L18" s="4" t="s">
        <v>17</v>
      </c>
      <c r="M18" s="3">
        <f>SUM(M17:M17)</f>
        <v>0</v>
      </c>
    </row>
    <row r="21" spans="1:13" ht="15" x14ac:dyDescent="0.2">
      <c r="A21" s="53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3" ht="38.25" x14ac:dyDescent="0.2">
      <c r="A22" s="1" t="s">
        <v>6</v>
      </c>
      <c r="B22" s="1" t="s">
        <v>7</v>
      </c>
      <c r="C22" s="1" t="s">
        <v>18</v>
      </c>
      <c r="D22" s="1" t="s">
        <v>8</v>
      </c>
      <c r="E22" s="1" t="s">
        <v>9</v>
      </c>
      <c r="F22" s="1" t="s">
        <v>20</v>
      </c>
      <c r="G22" s="16" t="s">
        <v>19</v>
      </c>
      <c r="H22" s="1" t="s">
        <v>10</v>
      </c>
      <c r="I22" s="1" t="s">
        <v>0</v>
      </c>
      <c r="J22" s="1" t="s">
        <v>11</v>
      </c>
      <c r="K22" s="1" t="s">
        <v>12</v>
      </c>
      <c r="L22" s="1" t="s">
        <v>13</v>
      </c>
      <c r="M22" s="1" t="s">
        <v>14</v>
      </c>
    </row>
    <row r="23" spans="1:13" ht="39" customHeight="1" x14ac:dyDescent="0.2">
      <c r="A23" s="59" t="s">
        <v>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1:13" ht="51" x14ac:dyDescent="0.2">
      <c r="A24" s="22">
        <v>1</v>
      </c>
      <c r="B24" s="34" t="s">
        <v>35</v>
      </c>
      <c r="C24" s="22"/>
      <c r="D24" s="22" t="s">
        <v>23</v>
      </c>
      <c r="E24" s="17">
        <v>200</v>
      </c>
      <c r="F24" s="23">
        <v>60</v>
      </c>
      <c r="G24" s="24">
        <f>E24+F24</f>
        <v>260</v>
      </c>
      <c r="H24" s="25"/>
      <c r="I24" s="18">
        <f>ROUND(G24*H24,2)</f>
        <v>0</v>
      </c>
      <c r="J24" s="19"/>
      <c r="K24" s="20">
        <f>ROUND(I24*J24,2)</f>
        <v>0</v>
      </c>
      <c r="L24" s="20">
        <f>ROUND(M24/G24,2)</f>
        <v>0</v>
      </c>
      <c r="M24" s="20">
        <f>ROUND(SUM(I24,K24),2)</f>
        <v>0</v>
      </c>
    </row>
    <row r="25" spans="1:13" ht="25.5" x14ac:dyDescent="0.2">
      <c r="A25" s="11"/>
      <c r="B25" s="50"/>
      <c r="C25" s="51"/>
      <c r="D25" s="51"/>
      <c r="E25" s="52"/>
      <c r="F25" s="12"/>
      <c r="G25" s="12"/>
      <c r="H25" s="4" t="s">
        <v>15</v>
      </c>
      <c r="I25" s="13">
        <f>SUM(I24:I24)</f>
        <v>0</v>
      </c>
      <c r="J25" s="14" t="s">
        <v>16</v>
      </c>
      <c r="K25" s="15">
        <f>SUM(K24:K24)</f>
        <v>0</v>
      </c>
      <c r="L25" s="4" t="s">
        <v>17</v>
      </c>
      <c r="M25" s="3">
        <f>SUM(M24:M24)</f>
        <v>0</v>
      </c>
    </row>
    <row r="28" spans="1:13" ht="15" x14ac:dyDescent="0.2">
      <c r="A28" s="45" t="s">
        <v>25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38.25" x14ac:dyDescent="0.2">
      <c r="A29" s="1" t="s">
        <v>6</v>
      </c>
      <c r="B29" s="35" t="s">
        <v>7</v>
      </c>
      <c r="C29" s="1" t="s">
        <v>18</v>
      </c>
      <c r="D29" s="1" t="s">
        <v>8</v>
      </c>
      <c r="E29" s="1" t="s">
        <v>9</v>
      </c>
      <c r="F29" s="1" t="s">
        <v>20</v>
      </c>
      <c r="G29" s="16" t="s">
        <v>19</v>
      </c>
      <c r="H29" s="1" t="s">
        <v>10</v>
      </c>
      <c r="I29" s="1" t="s">
        <v>0</v>
      </c>
      <c r="J29" s="1" t="s">
        <v>11</v>
      </c>
      <c r="K29" s="1" t="s">
        <v>12</v>
      </c>
      <c r="L29" s="1" t="s">
        <v>13</v>
      </c>
      <c r="M29" s="1" t="s">
        <v>14</v>
      </c>
    </row>
    <row r="30" spans="1:13" ht="133.5" customHeight="1" x14ac:dyDescent="0.2">
      <c r="A30" s="27">
        <v>1</v>
      </c>
      <c r="B30" s="21" t="s">
        <v>29</v>
      </c>
      <c r="C30" s="27"/>
      <c r="D30" s="27" t="s">
        <v>23</v>
      </c>
      <c r="E30" s="28">
        <v>20</v>
      </c>
      <c r="F30" s="29">
        <v>6</v>
      </c>
      <c r="G30" s="30">
        <f>E30+F30</f>
        <v>26</v>
      </c>
      <c r="H30" s="31"/>
      <c r="I30" s="32">
        <f>ROUND(G30*H30,2)</f>
        <v>0</v>
      </c>
      <c r="J30" s="33"/>
      <c r="K30" s="9">
        <f>ROUND(I30*J30,2)</f>
        <v>0</v>
      </c>
      <c r="L30" s="9">
        <f>ROUND(M30/G30,2)</f>
        <v>0</v>
      </c>
      <c r="M30" s="9">
        <f>ROUND(SUM(I30,K30),2)</f>
        <v>0</v>
      </c>
    </row>
    <row r="31" spans="1:13" ht="70.5" customHeight="1" x14ac:dyDescent="0.2">
      <c r="A31" s="7">
        <v>2</v>
      </c>
      <c r="B31" s="21" t="s">
        <v>30</v>
      </c>
      <c r="C31" s="7"/>
      <c r="D31" s="27" t="s">
        <v>23</v>
      </c>
      <c r="E31" s="10">
        <v>120</v>
      </c>
      <c r="F31" s="29">
        <v>36</v>
      </c>
      <c r="G31" s="30">
        <f t="shared" ref="G31:G32" si="0">E31+F31</f>
        <v>156</v>
      </c>
      <c r="H31" s="2"/>
      <c r="I31" s="32">
        <f t="shared" ref="I31:I32" si="1">ROUND(G31*H31,2)</f>
        <v>0</v>
      </c>
      <c r="J31" s="26"/>
      <c r="K31" s="9">
        <f t="shared" ref="K31:K32" si="2">ROUND(I31*J31,2)</f>
        <v>0</v>
      </c>
      <c r="L31" s="9">
        <f t="shared" ref="L31:L32" si="3">ROUND(M31/G31,2)</f>
        <v>0</v>
      </c>
      <c r="M31" s="9">
        <f t="shared" ref="M31:M32" si="4">ROUND(SUM(I31,K31),2)</f>
        <v>0</v>
      </c>
    </row>
    <row r="32" spans="1:13" ht="72.75" customHeight="1" x14ac:dyDescent="0.2">
      <c r="A32" s="36">
        <v>3</v>
      </c>
      <c r="B32" s="21" t="s">
        <v>37</v>
      </c>
      <c r="C32" s="7"/>
      <c r="D32" s="7" t="s">
        <v>23</v>
      </c>
      <c r="E32" s="10">
        <v>20</v>
      </c>
      <c r="F32" s="8">
        <v>6</v>
      </c>
      <c r="G32" s="30">
        <f t="shared" si="0"/>
        <v>26</v>
      </c>
      <c r="H32" s="2"/>
      <c r="I32" s="32">
        <f t="shared" si="1"/>
        <v>0</v>
      </c>
      <c r="J32" s="26"/>
      <c r="K32" s="9">
        <f t="shared" si="2"/>
        <v>0</v>
      </c>
      <c r="L32" s="9">
        <f t="shared" si="3"/>
        <v>0</v>
      </c>
      <c r="M32" s="9">
        <f t="shared" si="4"/>
        <v>0</v>
      </c>
    </row>
    <row r="33" spans="1:13" ht="25.5" x14ac:dyDescent="0.2">
      <c r="A33" s="7"/>
      <c r="B33" s="43"/>
      <c r="C33" s="44"/>
      <c r="D33" s="44"/>
      <c r="E33" s="44"/>
      <c r="F33" s="12"/>
      <c r="G33" s="12"/>
      <c r="H33" s="4" t="s">
        <v>15</v>
      </c>
      <c r="I33" s="13">
        <f>SUM(I30:I32)</f>
        <v>0</v>
      </c>
      <c r="J33" s="14" t="s">
        <v>16</v>
      </c>
      <c r="K33" s="15">
        <f>SUM(K30:K32)</f>
        <v>0</v>
      </c>
      <c r="L33" s="4" t="s">
        <v>17</v>
      </c>
      <c r="M33" s="3">
        <f>SUM(M30:M32)</f>
        <v>0</v>
      </c>
    </row>
    <row r="37" spans="1:13" ht="15" x14ac:dyDescent="0.2">
      <c r="A37" s="45" t="s">
        <v>26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38.25" x14ac:dyDescent="0.2">
      <c r="A38" s="1" t="s">
        <v>6</v>
      </c>
      <c r="B38" s="1" t="s">
        <v>7</v>
      </c>
      <c r="C38" s="1" t="s">
        <v>18</v>
      </c>
      <c r="D38" s="1" t="s">
        <v>8</v>
      </c>
      <c r="E38" s="1" t="s">
        <v>9</v>
      </c>
      <c r="F38" s="1" t="s">
        <v>20</v>
      </c>
      <c r="G38" s="16" t="s">
        <v>19</v>
      </c>
      <c r="H38" s="1" t="s">
        <v>10</v>
      </c>
      <c r="I38" s="1" t="s">
        <v>0</v>
      </c>
      <c r="J38" s="1" t="s">
        <v>11</v>
      </c>
      <c r="K38" s="1" t="s">
        <v>12</v>
      </c>
      <c r="L38" s="1" t="s">
        <v>13</v>
      </c>
      <c r="M38" s="1" t="s">
        <v>14</v>
      </c>
    </row>
    <row r="39" spans="1:13" ht="23.25" customHeight="1" x14ac:dyDescent="0.2">
      <c r="A39" s="46" t="s">
        <v>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</row>
    <row r="40" spans="1:13" ht="70.5" customHeight="1" x14ac:dyDescent="0.2">
      <c r="A40" s="27">
        <v>1</v>
      </c>
      <c r="B40" s="37" t="s">
        <v>31</v>
      </c>
      <c r="C40" s="27"/>
      <c r="D40" s="27" t="s">
        <v>23</v>
      </c>
      <c r="E40" s="28">
        <v>50</v>
      </c>
      <c r="F40" s="29">
        <v>15</v>
      </c>
      <c r="G40" s="30">
        <f>E40+F40</f>
        <v>65</v>
      </c>
      <c r="H40" s="31"/>
      <c r="I40" s="32">
        <f>ROUND(G40*H40,2)</f>
        <v>0</v>
      </c>
      <c r="J40" s="33"/>
      <c r="K40" s="9">
        <f>ROUND(I40*J40,2)</f>
        <v>0</v>
      </c>
      <c r="L40" s="9">
        <f>ROUND(M40/G40,2)</f>
        <v>0</v>
      </c>
      <c r="M40" s="9">
        <f>ROUND(SUM(I40,K40),2)</f>
        <v>0</v>
      </c>
    </row>
    <row r="41" spans="1:13" ht="69.75" customHeight="1" x14ac:dyDescent="0.2">
      <c r="A41" s="7">
        <v>2</v>
      </c>
      <c r="B41" s="37" t="s">
        <v>32</v>
      </c>
      <c r="C41" s="7"/>
      <c r="D41" s="27" t="s">
        <v>23</v>
      </c>
      <c r="E41" s="10">
        <v>50</v>
      </c>
      <c r="F41" s="29">
        <v>15</v>
      </c>
      <c r="G41" s="30">
        <f t="shared" ref="G41" si="5">E41+F41</f>
        <v>65</v>
      </c>
      <c r="H41" s="2"/>
      <c r="I41" s="32">
        <f t="shared" ref="I41" si="6">ROUND(G41*H41,2)</f>
        <v>0</v>
      </c>
      <c r="J41" s="26"/>
      <c r="K41" s="9">
        <f t="shared" ref="K41" si="7">ROUND(I41*J41,2)</f>
        <v>0</v>
      </c>
      <c r="L41" s="9">
        <f t="shared" ref="L41" si="8">ROUND(M41/G41,2)</f>
        <v>0</v>
      </c>
      <c r="M41" s="9">
        <f t="shared" ref="M41" si="9">ROUND(SUM(I41,K41),2)</f>
        <v>0</v>
      </c>
    </row>
    <row r="42" spans="1:13" ht="25.5" x14ac:dyDescent="0.2">
      <c r="A42" s="11"/>
      <c r="B42" s="43"/>
      <c r="C42" s="44"/>
      <c r="D42" s="44"/>
      <c r="E42" s="44"/>
      <c r="F42" s="12"/>
      <c r="G42" s="12"/>
      <c r="H42" s="4" t="s">
        <v>15</v>
      </c>
      <c r="I42" s="13">
        <f>SUM(I40:I41)</f>
        <v>0</v>
      </c>
      <c r="J42" s="14" t="s">
        <v>16</v>
      </c>
      <c r="K42" s="15">
        <f>SUM(K40:K41)</f>
        <v>0</v>
      </c>
      <c r="L42" s="4" t="s">
        <v>17</v>
      </c>
      <c r="M42" s="3">
        <f>SUM(M40:M41)</f>
        <v>0</v>
      </c>
    </row>
    <row r="45" spans="1:13" ht="15" x14ac:dyDescent="0.2">
      <c r="A45" s="45" t="s">
        <v>27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38.25" x14ac:dyDescent="0.2">
      <c r="A46" s="1" t="s">
        <v>6</v>
      </c>
      <c r="B46" s="1" t="s">
        <v>7</v>
      </c>
      <c r="C46" s="1" t="s">
        <v>18</v>
      </c>
      <c r="D46" s="1" t="s">
        <v>8</v>
      </c>
      <c r="E46" s="1" t="s">
        <v>9</v>
      </c>
      <c r="F46" s="1" t="s">
        <v>20</v>
      </c>
      <c r="G46" s="16" t="s">
        <v>19</v>
      </c>
      <c r="H46" s="1" t="s">
        <v>10</v>
      </c>
      <c r="I46" s="1" t="s">
        <v>0</v>
      </c>
      <c r="J46" s="1" t="s">
        <v>11</v>
      </c>
      <c r="K46" s="1" t="s">
        <v>12</v>
      </c>
      <c r="L46" s="1" t="s">
        <v>13</v>
      </c>
      <c r="M46" s="1" t="s">
        <v>14</v>
      </c>
    </row>
    <row r="47" spans="1:13" ht="21" customHeight="1" x14ac:dyDescent="0.2">
      <c r="A47" s="39" t="s">
        <v>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13" ht="51" x14ac:dyDescent="0.2">
      <c r="A48" s="27">
        <v>1</v>
      </c>
      <c r="B48" s="21" t="s">
        <v>33</v>
      </c>
      <c r="C48" s="27"/>
      <c r="D48" s="27" t="s">
        <v>23</v>
      </c>
      <c r="E48" s="28">
        <v>90</v>
      </c>
      <c r="F48" s="29">
        <v>27</v>
      </c>
      <c r="G48" s="30">
        <f>E48+F48</f>
        <v>117</v>
      </c>
      <c r="H48" s="31"/>
      <c r="I48" s="32">
        <f>ROUND(G48*H48,2)</f>
        <v>0</v>
      </c>
      <c r="J48" s="33"/>
      <c r="K48" s="9">
        <f>ROUND(I48*J48,2)</f>
        <v>0</v>
      </c>
      <c r="L48" s="9">
        <f>ROUND(M48/G48,2)</f>
        <v>0</v>
      </c>
      <c r="M48" s="9">
        <f>ROUND(SUM(I48,K48),2)</f>
        <v>0</v>
      </c>
    </row>
    <row r="49" spans="1:13" ht="25.5" x14ac:dyDescent="0.2">
      <c r="A49" s="11"/>
      <c r="B49" s="43"/>
      <c r="C49" s="44"/>
      <c r="D49" s="44"/>
      <c r="E49" s="44"/>
      <c r="F49" s="12"/>
      <c r="G49" s="12"/>
      <c r="H49" s="4" t="s">
        <v>15</v>
      </c>
      <c r="I49" s="13">
        <f>SUM(I48:I48)</f>
        <v>0</v>
      </c>
      <c r="J49" s="14" t="s">
        <v>16</v>
      </c>
      <c r="K49" s="15">
        <f>SUM(K48:K48)</f>
        <v>0</v>
      </c>
      <c r="L49" s="4" t="s">
        <v>17</v>
      </c>
      <c r="M49" s="3">
        <f>SUM(M48:M48)</f>
        <v>0</v>
      </c>
    </row>
    <row r="52" spans="1:13" ht="15" x14ac:dyDescent="0.2">
      <c r="A52" s="45" t="s">
        <v>28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38.25" x14ac:dyDescent="0.2">
      <c r="A53" s="1" t="s">
        <v>6</v>
      </c>
      <c r="B53" s="1" t="s">
        <v>7</v>
      </c>
      <c r="C53" s="1" t="s">
        <v>18</v>
      </c>
      <c r="D53" s="1" t="s">
        <v>8</v>
      </c>
      <c r="E53" s="1" t="s">
        <v>9</v>
      </c>
      <c r="F53" s="1" t="s">
        <v>20</v>
      </c>
      <c r="G53" s="16" t="s">
        <v>19</v>
      </c>
      <c r="H53" s="1" t="s">
        <v>10</v>
      </c>
      <c r="I53" s="1" t="s">
        <v>0</v>
      </c>
      <c r="J53" s="1" t="s">
        <v>11</v>
      </c>
      <c r="K53" s="1" t="s">
        <v>12</v>
      </c>
      <c r="L53" s="1" t="s">
        <v>13</v>
      </c>
      <c r="M53" s="1" t="s">
        <v>14</v>
      </c>
    </row>
    <row r="54" spans="1:13" ht="51" customHeight="1" x14ac:dyDescent="0.2">
      <c r="A54" s="39" t="s">
        <v>38</v>
      </c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</row>
    <row r="55" spans="1:13" ht="63.75" x14ac:dyDescent="0.2">
      <c r="A55" s="27">
        <v>1</v>
      </c>
      <c r="B55" s="21" t="s">
        <v>34</v>
      </c>
      <c r="C55" s="27"/>
      <c r="D55" s="27" t="s">
        <v>23</v>
      </c>
      <c r="E55" s="28">
        <v>50</v>
      </c>
      <c r="F55" s="29">
        <v>15</v>
      </c>
      <c r="G55" s="30">
        <f>E55+F55</f>
        <v>65</v>
      </c>
      <c r="H55" s="31"/>
      <c r="I55" s="32">
        <f>ROUND(G55*H55,2)</f>
        <v>0</v>
      </c>
      <c r="J55" s="33"/>
      <c r="K55" s="9">
        <f>ROUND(I55*J55,2)</f>
        <v>0</v>
      </c>
      <c r="L55" s="9">
        <f>ROUND(M55/G55,2)</f>
        <v>0</v>
      </c>
      <c r="M55" s="9">
        <f>ROUND(SUM(I55,K55),2)</f>
        <v>0</v>
      </c>
    </row>
    <row r="56" spans="1:13" ht="25.5" x14ac:dyDescent="0.2">
      <c r="A56" s="11"/>
      <c r="B56" s="43"/>
      <c r="C56" s="44"/>
      <c r="D56" s="44"/>
      <c r="E56" s="44"/>
      <c r="F56" s="12"/>
      <c r="G56" s="12"/>
      <c r="H56" s="4" t="s">
        <v>15</v>
      </c>
      <c r="I56" s="13">
        <f>SUM(I55:I55)</f>
        <v>0</v>
      </c>
      <c r="J56" s="14" t="s">
        <v>16</v>
      </c>
      <c r="K56" s="15">
        <f>SUM(K55:K55)</f>
        <v>0</v>
      </c>
      <c r="L56" s="4" t="s">
        <v>17</v>
      </c>
      <c r="M56" s="3">
        <f>SUM(M55:M55)</f>
        <v>0</v>
      </c>
    </row>
  </sheetData>
  <mergeCells count="18">
    <mergeCell ref="B7:M9"/>
    <mergeCell ref="B25:E25"/>
    <mergeCell ref="A14:M14"/>
    <mergeCell ref="A16:M16"/>
    <mergeCell ref="B18:E18"/>
    <mergeCell ref="A21:M21"/>
    <mergeCell ref="A23:M23"/>
    <mergeCell ref="A37:M37"/>
    <mergeCell ref="A39:M39"/>
    <mergeCell ref="B42:E42"/>
    <mergeCell ref="A28:M28"/>
    <mergeCell ref="B33:E33"/>
    <mergeCell ref="A54:M54"/>
    <mergeCell ref="B56:E56"/>
    <mergeCell ref="A52:M52"/>
    <mergeCell ref="B49:E49"/>
    <mergeCell ref="A45:M45"/>
    <mergeCell ref="A47:M47"/>
  </mergeCells>
  <conditionalFormatting sqref="K17:M17">
    <cfRule type="expression" dxfId="11" priority="80" stopIfTrue="1">
      <formula>$N17=#REF!</formula>
    </cfRule>
  </conditionalFormatting>
  <conditionalFormatting sqref="K24:M24">
    <cfRule type="expression" dxfId="10" priority="76" stopIfTrue="1">
      <formula>$N24=#REF!</formula>
    </cfRule>
  </conditionalFormatting>
  <conditionalFormatting sqref="K30:M32">
    <cfRule type="expression" dxfId="9" priority="52" stopIfTrue="1">
      <formula>$N30=#REF!</formula>
    </cfRule>
  </conditionalFormatting>
  <conditionalFormatting sqref="K40:M41">
    <cfRule type="expression" dxfId="8" priority="85" stopIfTrue="1">
      <formula>$N40=#REF!</formula>
    </cfRule>
  </conditionalFormatting>
  <conditionalFormatting sqref="K48:M48">
    <cfRule type="expression" dxfId="7" priority="18" stopIfTrue="1">
      <formula>$N48=#REF!</formula>
    </cfRule>
  </conditionalFormatting>
  <conditionalFormatting sqref="K55:M55">
    <cfRule type="expression" dxfId="6" priority="2" stopIfTrue="1">
      <formula>$N55=#REF!</formula>
    </cfRule>
  </conditionalFormatting>
  <conditionalFormatting sqref="M18">
    <cfRule type="expression" dxfId="5" priority="79" stopIfTrue="1">
      <formula>$N18=#REF!</formula>
    </cfRule>
  </conditionalFormatting>
  <conditionalFormatting sqref="M25">
    <cfRule type="expression" dxfId="4" priority="75" stopIfTrue="1">
      <formula>$N25=#REF!</formula>
    </cfRule>
  </conditionalFormatting>
  <conditionalFormatting sqref="M33">
    <cfRule type="expression" dxfId="3" priority="51" stopIfTrue="1">
      <formula>$N33=#REF!</formula>
    </cfRule>
  </conditionalFormatting>
  <conditionalFormatting sqref="M42">
    <cfRule type="expression" dxfId="2" priority="21" stopIfTrue="1">
      <formula>$N42=#REF!</formula>
    </cfRule>
  </conditionalFormatting>
  <conditionalFormatting sqref="M49">
    <cfRule type="expression" dxfId="1" priority="17" stopIfTrue="1">
      <formula>$N49=#REF!</formula>
    </cfRule>
  </conditionalFormatting>
  <conditionalFormatting sqref="M56">
    <cfRule type="expression" dxfId="0" priority="1" stopIfTrue="1">
      <formula>$N56=#REF!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Pabich</dc:creator>
  <cp:lastModifiedBy>Anna Sychowicz</cp:lastModifiedBy>
  <dcterms:created xsi:type="dcterms:W3CDTF">2023-11-10T13:47:51Z</dcterms:created>
  <dcterms:modified xsi:type="dcterms:W3CDTF">2024-02-08T10:37:53Z</dcterms:modified>
</cp:coreProperties>
</file>